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15" firstSheet="3" activeTab="3"/>
  </bookViews>
  <sheets>
    <sheet name="蘭陽圖表" sheetId="1" r:id="rId1"/>
    <sheet name="台北圖表" sheetId="2" r:id="rId2"/>
    <sheet name="淡水圖表" sheetId="3" r:id="rId3"/>
    <sheet name="台北校園" sheetId="4" r:id="rId4"/>
    <sheet name="淡江校園" sheetId="5" r:id="rId5"/>
    <sheet name="蘭陽校園" sheetId="6" r:id="rId6"/>
    <sheet name="工作表1" sheetId="7" r:id="rId7"/>
    <sheet name="工作表2" sheetId="8" r:id="rId8"/>
  </sheets>
  <definedNames/>
  <calcPr fullCalcOnLoad="1"/>
</workbook>
</file>

<file path=xl/sharedStrings.xml><?xml version="1.0" encoding="utf-8"?>
<sst xmlns="http://schemas.openxmlformats.org/spreadsheetml/2006/main" count="105" uniqueCount="65">
  <si>
    <t>項目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</si>
  <si>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</si>
  <si>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</si>
  <si>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</si>
  <si>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</si>
  <si>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</si>
  <si>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</si>
  <si>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</si>
  <si>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</si>
  <si>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</si>
  <si>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</si>
  <si>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</si>
  <si>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</si>
  <si>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生活垃圾量</t>
  </si>
  <si>
    <t>淡水校園生活垃圾量</t>
  </si>
  <si>
    <t>合計</t>
  </si>
  <si>
    <t>台北校園生活垃圾量</t>
  </si>
  <si>
    <t>蘭陽校園生活垃圾量</t>
  </si>
  <si>
    <t>95年度</t>
  </si>
  <si>
    <t>95年8月起由淡水鎮公所代為清運，無實際重量。</t>
  </si>
  <si>
    <t>單位：ton</t>
  </si>
  <si>
    <t>98年9月起由紹璟環保工程公司代為清運</t>
  </si>
  <si>
    <t>單位：公噸</t>
  </si>
  <si>
    <t>單位：噸</t>
  </si>
  <si>
    <t>生活垃圾量</t>
  </si>
  <si>
    <t>合計</t>
  </si>
  <si>
    <t>94年度</t>
  </si>
  <si>
    <t>95年度</t>
  </si>
  <si>
    <t>96年度</t>
  </si>
  <si>
    <t>97年度</t>
  </si>
  <si>
    <t>98年度</t>
  </si>
  <si>
    <t>99年度</t>
  </si>
  <si>
    <t>100年度</t>
  </si>
  <si>
    <t>101年度</t>
  </si>
  <si>
    <t>102年度</t>
  </si>
  <si>
    <t>103年度</t>
  </si>
  <si>
    <t>104年度</t>
  </si>
  <si>
    <t>104年度</t>
  </si>
  <si>
    <r>
      <t>96</t>
    </r>
    <r>
      <rPr>
        <b/>
        <sz val="14"/>
        <rFont val="細明體"/>
        <family val="3"/>
      </rPr>
      <t>年度</t>
    </r>
  </si>
  <si>
    <r>
      <t>97</t>
    </r>
    <r>
      <rPr>
        <b/>
        <sz val="14"/>
        <rFont val="細明體"/>
        <family val="3"/>
      </rPr>
      <t>年度</t>
    </r>
  </si>
  <si>
    <r>
      <t>98</t>
    </r>
    <r>
      <rPr>
        <b/>
        <sz val="14"/>
        <rFont val="細明體"/>
        <family val="3"/>
      </rPr>
      <t>年度</t>
    </r>
  </si>
  <si>
    <r>
      <t>99</t>
    </r>
    <r>
      <rPr>
        <b/>
        <sz val="14"/>
        <rFont val="細明體"/>
        <family val="3"/>
      </rPr>
      <t>年度</t>
    </r>
  </si>
  <si>
    <r>
      <t>100</t>
    </r>
    <r>
      <rPr>
        <b/>
        <sz val="14"/>
        <rFont val="新細明體"/>
        <family val="1"/>
      </rPr>
      <t>年度</t>
    </r>
  </si>
  <si>
    <t>104年度</t>
  </si>
  <si>
    <t>92年度</t>
  </si>
  <si>
    <t>93年度</t>
  </si>
  <si>
    <t>94年度</t>
  </si>
  <si>
    <t>98年度</t>
  </si>
  <si>
    <t>99年度</t>
  </si>
  <si>
    <t>100年度</t>
  </si>
  <si>
    <t>101年度</t>
  </si>
  <si>
    <t>102年度</t>
  </si>
  <si>
    <t>103年度</t>
  </si>
  <si>
    <t>105年度</t>
  </si>
  <si>
    <t>105年度</t>
  </si>
  <si>
    <t>106年度</t>
  </si>
  <si>
    <t>106年度</t>
  </si>
  <si>
    <t>107年度</t>
  </si>
  <si>
    <t>106年度</t>
  </si>
  <si>
    <t>107年度</t>
  </si>
  <si>
    <t>108年度</t>
  </si>
  <si>
    <t>109年度</t>
  </si>
  <si>
    <t>110年度</t>
  </si>
  <si>
    <t>會計實務</t>
  </si>
  <si>
    <t>111年度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</si>
</sst>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.00_);[Red]\(0.00\)"/>
    <numFmt numFmtId="178" formatCode="0.000_);[Red]\(0.000\)"/>
    <numFmt numFmtId="179" formatCode="0.00_ "/>
    <numFmt numFmtId="180" formatCode="0.000_ "/>
    <numFmt numFmtId="181" formatCode="#,##0_ "/>
  </numFmts>
  <fonts count="58">
    <font>
      <sz val="12"/>
      <name val="新細明體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12.85"/>
      <color indexed="8"/>
      <name val="新細明體"/>
      <family val="1"/>
    </font>
    <font>
      <b/>
      <sz val="20"/>
      <name val="細明體"/>
      <family val="3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細明體"/>
      <family val="3"/>
    </font>
    <font>
      <b/>
      <sz val="22"/>
      <name val="新細明體"/>
      <family val="1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4"/>
      <color indexed="8"/>
      <name val="新細明體"/>
      <family val="1"/>
    </font>
    <font>
      <b/>
      <sz val="10"/>
      <color indexed="8"/>
      <name val="新細明體"/>
      <family val="1"/>
    </font>
    <font>
      <b/>
      <sz val="1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20"/>
      <name val="Calibri"/>
      <family val="1"/>
    </font>
    <font>
      <b/>
      <sz val="12"/>
      <name val="Calibri"/>
      <family val="1"/>
    </font>
    <font>
      <b/>
      <sz val="14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double"/>
      <top style="thick"/>
      <bottom style="double"/>
    </border>
    <border>
      <left style="double"/>
      <right style="double"/>
      <top style="thick"/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ck"/>
    </border>
    <border>
      <left style="double"/>
      <right>
        <color indexed="63"/>
      </right>
      <top style="double"/>
      <bottom style="thick"/>
    </border>
    <border>
      <left style="thick"/>
      <right style="double"/>
      <top style="double"/>
      <bottom style="thick"/>
    </border>
    <border>
      <left style="double"/>
      <right style="double"/>
      <top style="double"/>
      <bottom style="double"/>
    </border>
    <border>
      <left style="thick"/>
      <right style="double"/>
      <top style="double"/>
      <bottom style="double"/>
    </border>
    <border>
      <left style="thick"/>
      <right style="double"/>
      <top style="double"/>
      <bottom>
        <color indexed="63"/>
      </bottom>
    </border>
    <border>
      <left style="double"/>
      <right style="thick"/>
      <top style="double"/>
      <bottom style="double"/>
    </border>
    <border>
      <left style="double"/>
      <right style="thick"/>
      <top style="double"/>
      <bottom style="thick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ck"/>
    </border>
    <border>
      <left style="double"/>
      <right style="thick"/>
      <top style="thick"/>
      <bottom style="double"/>
    </border>
    <border>
      <left style="double"/>
      <right style="thick"/>
      <top style="double"/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double"/>
      <right style="double"/>
      <top style="double"/>
      <bottom style="medium"/>
    </border>
    <border>
      <left style="thick"/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centerContinuous"/>
    </xf>
    <xf numFmtId="0" fontId="8" fillId="33" borderId="0" xfId="0" applyFont="1" applyFill="1" applyAlignment="1">
      <alignment horizontal="centerContinuous"/>
    </xf>
    <xf numFmtId="0" fontId="9" fillId="0" borderId="0" xfId="0" applyFont="1" applyAlignment="1">
      <alignment/>
    </xf>
    <xf numFmtId="0" fontId="1" fillId="33" borderId="0" xfId="0" applyFont="1" applyFill="1" applyAlignment="1">
      <alignment horizontal="centerContinuous"/>
    </xf>
    <xf numFmtId="0" fontId="4" fillId="0" borderId="10" xfId="0" applyFont="1" applyBorder="1" applyAlignment="1">
      <alignment/>
    </xf>
    <xf numFmtId="0" fontId="4" fillId="34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34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9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9" fillId="33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Border="1" applyAlignment="1">
      <alignment/>
    </xf>
    <xf numFmtId="177" fontId="11" fillId="0" borderId="17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9" fillId="33" borderId="18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77" fontId="4" fillId="0" borderId="19" xfId="0" applyNumberFormat="1" applyFont="1" applyBorder="1" applyAlignment="1">
      <alignment horizontal="center"/>
    </xf>
    <xf numFmtId="177" fontId="9" fillId="0" borderId="18" xfId="0" applyNumberFormat="1" applyFont="1" applyBorder="1" applyAlignment="1">
      <alignment horizontal="center"/>
    </xf>
    <xf numFmtId="177" fontId="9" fillId="33" borderId="18" xfId="0" applyNumberFormat="1" applyFont="1" applyFill="1" applyBorder="1" applyAlignment="1">
      <alignment horizontal="center"/>
    </xf>
    <xf numFmtId="177" fontId="4" fillId="0" borderId="20" xfId="0" applyNumberFormat="1" applyFont="1" applyBorder="1" applyAlignment="1">
      <alignment horizontal="center"/>
    </xf>
    <xf numFmtId="177" fontId="4" fillId="0" borderId="17" xfId="0" applyNumberFormat="1" applyFont="1" applyBorder="1" applyAlignment="1">
      <alignment horizontal="center"/>
    </xf>
    <xf numFmtId="177" fontId="4" fillId="0" borderId="18" xfId="0" applyNumberFormat="1" applyFont="1" applyFill="1" applyBorder="1" applyAlignment="1">
      <alignment horizontal="center"/>
    </xf>
    <xf numFmtId="0" fontId="55" fillId="0" borderId="0" xfId="0" applyFont="1" applyAlignment="1">
      <alignment horizontal="centerContinuous" vertical="center"/>
    </xf>
    <xf numFmtId="0" fontId="55" fillId="33" borderId="0" xfId="0" applyFont="1" applyFill="1" applyAlignment="1">
      <alignment horizontal="centerContinuous" vertical="center"/>
    </xf>
    <xf numFmtId="0" fontId="56" fillId="0" borderId="0" xfId="0" applyFont="1" applyAlignment="1">
      <alignment vertical="center"/>
    </xf>
    <xf numFmtId="0" fontId="57" fillId="34" borderId="11" xfId="0" applyFont="1" applyFill="1" applyBorder="1" applyAlignment="1">
      <alignment horizontal="center" vertical="center"/>
    </xf>
    <xf numFmtId="0" fontId="57" fillId="35" borderId="11" xfId="0" applyFont="1" applyFill="1" applyBorder="1" applyAlignment="1">
      <alignment horizontal="center" vertical="center"/>
    </xf>
    <xf numFmtId="176" fontId="56" fillId="34" borderId="18" xfId="0" applyNumberFormat="1" applyFont="1" applyFill="1" applyBorder="1" applyAlignment="1">
      <alignment horizontal="center" vertical="center"/>
    </xf>
    <xf numFmtId="176" fontId="56" fillId="35" borderId="18" xfId="0" applyNumberFormat="1" applyFont="1" applyFill="1" applyBorder="1" applyAlignment="1">
      <alignment horizontal="center" vertical="center"/>
    </xf>
    <xf numFmtId="176" fontId="56" fillId="0" borderId="21" xfId="0" applyNumberFormat="1" applyFont="1" applyBorder="1" applyAlignment="1">
      <alignment vertical="center"/>
    </xf>
    <xf numFmtId="0" fontId="56" fillId="0" borderId="18" xfId="0" applyFont="1" applyBorder="1" applyAlignment="1">
      <alignment horizontal="center" vertical="center"/>
    </xf>
    <xf numFmtId="0" fontId="56" fillId="35" borderId="18" xfId="0" applyFont="1" applyFill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35" borderId="15" xfId="0" applyFont="1" applyFill="1" applyBorder="1" applyAlignment="1">
      <alignment horizontal="center" vertical="center"/>
    </xf>
    <xf numFmtId="176" fontId="56" fillId="0" borderId="22" xfId="0" applyNumberFormat="1" applyFont="1" applyBorder="1" applyAlignment="1">
      <alignment vertical="center"/>
    </xf>
    <xf numFmtId="0" fontId="56" fillId="33" borderId="18" xfId="0" applyFont="1" applyFill="1" applyBorder="1" applyAlignment="1">
      <alignment horizontal="center" vertical="center"/>
    </xf>
    <xf numFmtId="0" fontId="57" fillId="34" borderId="18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0" fontId="56" fillId="0" borderId="18" xfId="0" applyFont="1" applyBorder="1" applyAlignment="1">
      <alignment vertical="center"/>
    </xf>
    <xf numFmtId="0" fontId="56" fillId="0" borderId="23" xfId="0" applyFont="1" applyBorder="1" applyAlignment="1">
      <alignment vertical="center"/>
    </xf>
    <xf numFmtId="0" fontId="56" fillId="0" borderId="24" xfId="0" applyFont="1" applyBorder="1" applyAlignment="1">
      <alignment vertical="center"/>
    </xf>
    <xf numFmtId="0" fontId="56" fillId="0" borderId="25" xfId="0" applyFont="1" applyBorder="1" applyAlignment="1">
      <alignment vertical="center"/>
    </xf>
    <xf numFmtId="0" fontId="56" fillId="0" borderId="26" xfId="0" applyFont="1" applyBorder="1" applyAlignment="1">
      <alignment vertical="center"/>
    </xf>
    <xf numFmtId="0" fontId="55" fillId="0" borderId="0" xfId="0" applyFont="1" applyAlignment="1">
      <alignment horizontal="center" vertical="top"/>
    </xf>
    <xf numFmtId="0" fontId="57" fillId="0" borderId="10" xfId="0" applyFont="1" applyBorder="1" applyAlignment="1">
      <alignment horizontal="center" vertical="top"/>
    </xf>
    <xf numFmtId="0" fontId="57" fillId="0" borderId="19" xfId="0" applyFont="1" applyBorder="1" applyAlignment="1">
      <alignment horizontal="center" vertical="top"/>
    </xf>
    <xf numFmtId="0" fontId="57" fillId="0" borderId="17" xfId="0" applyFont="1" applyBorder="1" applyAlignment="1">
      <alignment horizontal="center" vertical="top"/>
    </xf>
    <xf numFmtId="0" fontId="57" fillId="0" borderId="23" xfId="0" applyFont="1" applyBorder="1" applyAlignment="1">
      <alignment horizontal="center" vertical="top"/>
    </xf>
    <xf numFmtId="0" fontId="56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7" fontId="9" fillId="0" borderId="0" xfId="0" applyNumberFormat="1" applyFont="1" applyAlignment="1">
      <alignment horizontal="center"/>
    </xf>
    <xf numFmtId="0" fontId="4" fillId="0" borderId="27" xfId="0" applyFont="1" applyBorder="1" applyAlignment="1">
      <alignment horizontal="center"/>
    </xf>
    <xf numFmtId="177" fontId="9" fillId="0" borderId="14" xfId="0" applyNumberFormat="1" applyFont="1" applyBorder="1" applyAlignment="1">
      <alignment horizontal="center"/>
    </xf>
    <xf numFmtId="177" fontId="9" fillId="33" borderId="14" xfId="0" applyNumberFormat="1" applyFont="1" applyFill="1" applyBorder="1" applyAlignment="1">
      <alignment horizontal="center"/>
    </xf>
    <xf numFmtId="177" fontId="9" fillId="0" borderId="15" xfId="0" applyNumberFormat="1" applyFont="1" applyBorder="1" applyAlignment="1">
      <alignment horizontal="center"/>
    </xf>
    <xf numFmtId="177" fontId="9" fillId="33" borderId="15" xfId="0" applyNumberFormat="1" applyFont="1" applyFill="1" applyBorder="1" applyAlignment="1">
      <alignment horizontal="center"/>
    </xf>
    <xf numFmtId="177" fontId="9" fillId="0" borderId="28" xfId="0" applyNumberFormat="1" applyFont="1" applyBorder="1" applyAlignment="1">
      <alignment horizontal="center"/>
    </xf>
    <xf numFmtId="177" fontId="4" fillId="0" borderId="18" xfId="0" applyNumberFormat="1" applyFont="1" applyBorder="1" applyAlignment="1">
      <alignment horizontal="center" vertical="center"/>
    </xf>
    <xf numFmtId="177" fontId="9" fillId="0" borderId="29" xfId="0" applyNumberFormat="1" applyFont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177" fontId="9" fillId="36" borderId="21" xfId="0" applyNumberFormat="1" applyFont="1" applyFill="1" applyBorder="1" applyAlignment="1">
      <alignment horizontal="center"/>
    </xf>
    <xf numFmtId="177" fontId="9" fillId="36" borderId="31" xfId="0" applyNumberFormat="1" applyFont="1" applyFill="1" applyBorder="1" applyAlignment="1">
      <alignment horizontal="center"/>
    </xf>
    <xf numFmtId="177" fontId="9" fillId="36" borderId="22" xfId="0" applyNumberFormat="1" applyFont="1" applyFill="1" applyBorder="1" applyAlignment="1">
      <alignment horizontal="center"/>
    </xf>
    <xf numFmtId="177" fontId="4" fillId="36" borderId="31" xfId="0" applyNumberFormat="1" applyFont="1" applyFill="1" applyBorder="1" applyAlignment="1">
      <alignment horizontal="center"/>
    </xf>
    <xf numFmtId="0" fontId="4" fillId="36" borderId="32" xfId="0" applyFont="1" applyFill="1" applyBorder="1" applyAlignment="1">
      <alignment/>
    </xf>
    <xf numFmtId="0" fontId="4" fillId="36" borderId="21" xfId="0" applyFont="1" applyFill="1" applyBorder="1" applyAlignment="1">
      <alignment/>
    </xf>
    <xf numFmtId="0" fontId="4" fillId="36" borderId="22" xfId="0" applyFont="1" applyFill="1" applyBorder="1" applyAlignment="1">
      <alignment/>
    </xf>
    <xf numFmtId="0" fontId="56" fillId="36" borderId="18" xfId="0" applyFont="1" applyFill="1" applyBorder="1" applyAlignment="1">
      <alignment vertical="center"/>
    </xf>
    <xf numFmtId="0" fontId="57" fillId="36" borderId="30" xfId="0" applyFont="1" applyFill="1" applyBorder="1" applyAlignment="1">
      <alignment horizontal="center" vertical="center"/>
    </xf>
    <xf numFmtId="0" fontId="9" fillId="0" borderId="33" xfId="0" applyFont="1" applyBorder="1" applyAlignment="1">
      <alignment/>
    </xf>
    <xf numFmtId="0" fontId="9" fillId="36" borderId="21" xfId="0" applyFont="1" applyFill="1" applyBorder="1" applyAlignment="1">
      <alignment/>
    </xf>
    <xf numFmtId="177" fontId="11" fillId="0" borderId="19" xfId="0" applyNumberFormat="1" applyFont="1" applyBorder="1" applyAlignment="1">
      <alignment/>
    </xf>
    <xf numFmtId="177" fontId="11" fillId="0" borderId="19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34" xfId="0" applyFont="1" applyBorder="1" applyAlignment="1">
      <alignment/>
    </xf>
    <xf numFmtId="0" fontId="56" fillId="37" borderId="16" xfId="0" applyFont="1" applyFill="1" applyBorder="1" applyAlignment="1">
      <alignment horizontal="center" vertical="center"/>
    </xf>
    <xf numFmtId="0" fontId="56" fillId="37" borderId="35" xfId="0" applyFont="1" applyFill="1" applyBorder="1" applyAlignment="1">
      <alignment vertical="center"/>
    </xf>
    <xf numFmtId="0" fontId="56" fillId="37" borderId="36" xfId="0" applyFont="1" applyFill="1" applyBorder="1" applyAlignment="1">
      <alignment vertical="center"/>
    </xf>
    <xf numFmtId="0" fontId="56" fillId="0" borderId="16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蘭陽校園生活垃圾量</a:t>
            </a:r>
          </a:p>
        </c:rich>
      </c:tx>
      <c:layout>
        <c:manualLayout>
          <c:xMode val="factor"/>
          <c:yMode val="factor"/>
          <c:x val="-0.0672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1025"/>
          <c:w val="0.7435"/>
          <c:h val="0.72825"/>
        </c:manualLayout>
      </c:layout>
      <c:barChart>
        <c:barDir val="col"/>
        <c:grouping val="clustered"/>
        <c:varyColors val="0"/>
        <c:ser>
          <c:idx val="6"/>
          <c:order val="0"/>
          <c:tx>
            <c:v>101年度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'蘭陽校園'!$B$10:$M$10</c:f>
              <c:numCache>
                <c:ptCount val="12"/>
                <c:pt idx="0">
                  <c:v>1.376</c:v>
                </c:pt>
                <c:pt idx="1">
                  <c:v>0.815</c:v>
                </c:pt>
                <c:pt idx="2">
                  <c:v>1.736</c:v>
                </c:pt>
                <c:pt idx="3">
                  <c:v>1.337</c:v>
                </c:pt>
                <c:pt idx="4">
                  <c:v>1.858</c:v>
                </c:pt>
                <c:pt idx="5">
                  <c:v>2.13</c:v>
                </c:pt>
                <c:pt idx="6">
                  <c:v>0.336</c:v>
                </c:pt>
                <c:pt idx="7">
                  <c:v>0.471</c:v>
                </c:pt>
                <c:pt idx="8">
                  <c:v>1.947</c:v>
                </c:pt>
                <c:pt idx="9">
                  <c:v>2.261</c:v>
                </c:pt>
                <c:pt idx="10">
                  <c:v>2.128</c:v>
                </c:pt>
                <c:pt idx="11">
                  <c:v>2.023</c:v>
                </c:pt>
              </c:numCache>
            </c:numRef>
          </c:val>
        </c:ser>
        <c:ser>
          <c:idx val="7"/>
          <c:order val="1"/>
          <c:tx>
            <c:v>102年度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'蘭陽校園'!$B$11:$M$11</c:f>
              <c:numCache>
                <c:ptCount val="12"/>
                <c:pt idx="0">
                  <c:v>1.694</c:v>
                </c:pt>
                <c:pt idx="1">
                  <c:v>0.756</c:v>
                </c:pt>
                <c:pt idx="2">
                  <c:v>1.887</c:v>
                </c:pt>
                <c:pt idx="3">
                  <c:v>1.432</c:v>
                </c:pt>
                <c:pt idx="4">
                  <c:v>1.969</c:v>
                </c:pt>
                <c:pt idx="5">
                  <c:v>2.516</c:v>
                </c:pt>
                <c:pt idx="6">
                  <c:v>0.382</c:v>
                </c:pt>
                <c:pt idx="7">
                  <c:v>0.337</c:v>
                </c:pt>
                <c:pt idx="8">
                  <c:v>1.427</c:v>
                </c:pt>
                <c:pt idx="9">
                  <c:v>2.172</c:v>
                </c:pt>
                <c:pt idx="10">
                  <c:v>2.323</c:v>
                </c:pt>
                <c:pt idx="11">
                  <c:v>2.234</c:v>
                </c:pt>
              </c:numCache>
            </c:numRef>
          </c:val>
        </c:ser>
        <c:ser>
          <c:idx val="8"/>
          <c:order val="2"/>
          <c:tx>
            <c:v>103年度</c:v>
          </c:tx>
          <c:spPr>
            <a:solidFill>
              <a:srgbClr val="FFFF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'蘭陽校園'!$B$12:$M$12</c:f>
              <c:numCache>
                <c:ptCount val="12"/>
                <c:pt idx="0">
                  <c:v>1.875</c:v>
                </c:pt>
                <c:pt idx="1">
                  <c:v>0.776</c:v>
                </c:pt>
                <c:pt idx="2">
                  <c:v>2.081</c:v>
                </c:pt>
                <c:pt idx="3">
                  <c:v>1.917</c:v>
                </c:pt>
                <c:pt idx="4">
                  <c:v>2.533</c:v>
                </c:pt>
                <c:pt idx="5">
                  <c:v>2.673</c:v>
                </c:pt>
                <c:pt idx="6">
                  <c:v>0.385</c:v>
                </c:pt>
                <c:pt idx="7">
                  <c:v>0.551</c:v>
                </c:pt>
                <c:pt idx="8">
                  <c:v>1.479</c:v>
                </c:pt>
                <c:pt idx="9">
                  <c:v>2.206</c:v>
                </c:pt>
                <c:pt idx="10">
                  <c:v>2.258</c:v>
                </c:pt>
                <c:pt idx="11">
                  <c:v>2.287</c:v>
                </c:pt>
              </c:numCache>
            </c:numRef>
          </c:val>
        </c:ser>
        <c:ser>
          <c:idx val="0"/>
          <c:order val="3"/>
          <c:tx>
            <c:v>104年度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'蘭陽校園'!$B$13:$M$13</c:f>
              <c:numCache>
                <c:ptCount val="12"/>
                <c:pt idx="0">
                  <c:v>1.886</c:v>
                </c:pt>
                <c:pt idx="1">
                  <c:v>0.325</c:v>
                </c:pt>
                <c:pt idx="2">
                  <c:v>0.203</c:v>
                </c:pt>
                <c:pt idx="3">
                  <c:v>1.871</c:v>
                </c:pt>
                <c:pt idx="4">
                  <c:v>2.47</c:v>
                </c:pt>
                <c:pt idx="5">
                  <c:v>2.615</c:v>
                </c:pt>
                <c:pt idx="6">
                  <c:v>0.59</c:v>
                </c:pt>
                <c:pt idx="7">
                  <c:v>0.699</c:v>
                </c:pt>
                <c:pt idx="8">
                  <c:v>1.748</c:v>
                </c:pt>
                <c:pt idx="9">
                  <c:v>2.706</c:v>
                </c:pt>
                <c:pt idx="11">
                  <c:v>2.458</c:v>
                </c:pt>
              </c:numCache>
            </c:numRef>
          </c:val>
        </c:ser>
        <c:ser>
          <c:idx val="1"/>
          <c:order val="4"/>
          <c:tx>
            <c:strRef>
              <c:f>'蘭陽校園'!$A$14</c:f>
              <c:strCache>
                <c:ptCount val="1"/>
                <c:pt idx="0">
                  <c:v>105年度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'蘭陽校園'!$B$14:$M$14</c:f>
              <c:numCache>
                <c:ptCount val="12"/>
                <c:pt idx="0">
                  <c:v>2.07</c:v>
                </c:pt>
                <c:pt idx="1">
                  <c:v>0.924</c:v>
                </c:pt>
                <c:pt idx="2">
                  <c:v>2.294</c:v>
                </c:pt>
                <c:pt idx="3">
                  <c:v>1.919</c:v>
                </c:pt>
                <c:pt idx="5">
                  <c:v>2.181</c:v>
                </c:pt>
                <c:pt idx="6">
                  <c:v>0.637</c:v>
                </c:pt>
                <c:pt idx="7">
                  <c:v>0.631</c:v>
                </c:pt>
                <c:pt idx="8">
                  <c:v>2.148</c:v>
                </c:pt>
                <c:pt idx="9">
                  <c:v>2.805</c:v>
                </c:pt>
                <c:pt idx="10">
                  <c:v>2.443</c:v>
                </c:pt>
                <c:pt idx="11">
                  <c:v>2.554</c:v>
                </c:pt>
              </c:numCache>
            </c:numRef>
          </c:val>
        </c:ser>
        <c:axId val="41572937"/>
        <c:axId val="38612114"/>
      </c:barChart>
      <c:catAx>
        <c:axId val="41572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12114"/>
        <c:crosses val="autoZero"/>
        <c:auto val="1"/>
        <c:lblOffset val="100"/>
        <c:tickLblSkip val="1"/>
        <c:noMultiLvlLbl val="0"/>
      </c:catAx>
      <c:valAx>
        <c:axId val="38612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公噸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5729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05"/>
          <c:y val="0.31175"/>
          <c:w val="0.0735"/>
          <c:h val="0.1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台北校園生活垃圾量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1875"/>
          <c:w val="0.8365"/>
          <c:h val="0.81175"/>
        </c:manualLayout>
      </c:layout>
      <c:barChart>
        <c:barDir val="col"/>
        <c:grouping val="clustered"/>
        <c:varyColors val="0"/>
        <c:ser>
          <c:idx val="6"/>
          <c:order val="0"/>
          <c:tx>
            <c:v>101年度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'台北校園'!$B$11:$M$11</c:f>
              <c:numCache>
                <c:ptCount val="12"/>
                <c:pt idx="0">
                  <c:v>1.56</c:v>
                </c:pt>
                <c:pt idx="1">
                  <c:v>2.09</c:v>
                </c:pt>
                <c:pt idx="2">
                  <c:v>3.03</c:v>
                </c:pt>
                <c:pt idx="3">
                  <c:v>2.48</c:v>
                </c:pt>
                <c:pt idx="4">
                  <c:v>3.36</c:v>
                </c:pt>
                <c:pt idx="5">
                  <c:v>2.63</c:v>
                </c:pt>
                <c:pt idx="6">
                  <c:v>3.02</c:v>
                </c:pt>
                <c:pt idx="7">
                  <c:v>3.43</c:v>
                </c:pt>
                <c:pt idx="8">
                  <c:v>3.3</c:v>
                </c:pt>
                <c:pt idx="9">
                  <c:v>3.6</c:v>
                </c:pt>
                <c:pt idx="10">
                  <c:v>3.21</c:v>
                </c:pt>
                <c:pt idx="11">
                  <c:v>3.15</c:v>
                </c:pt>
              </c:numCache>
            </c:numRef>
          </c:val>
        </c:ser>
        <c:ser>
          <c:idx val="7"/>
          <c:order val="1"/>
          <c:tx>
            <c:v>102年度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'台北校園'!$B$12:$M$12</c:f>
              <c:numCache>
                <c:ptCount val="12"/>
                <c:pt idx="0">
                  <c:v>2.38</c:v>
                </c:pt>
                <c:pt idx="1">
                  <c:v>1.65</c:v>
                </c:pt>
                <c:pt idx="2">
                  <c:v>2.49</c:v>
                </c:pt>
                <c:pt idx="3">
                  <c:v>2.49</c:v>
                </c:pt>
                <c:pt idx="4">
                  <c:v>2.85</c:v>
                </c:pt>
                <c:pt idx="5">
                  <c:v>2.67</c:v>
                </c:pt>
                <c:pt idx="6">
                  <c:v>2.67</c:v>
                </c:pt>
                <c:pt idx="7">
                  <c:v>2.73</c:v>
                </c:pt>
                <c:pt idx="8">
                  <c:v>2.55</c:v>
                </c:pt>
                <c:pt idx="9">
                  <c:v>2.82</c:v>
                </c:pt>
                <c:pt idx="10">
                  <c:v>2.7</c:v>
                </c:pt>
                <c:pt idx="11">
                  <c:v>2.82</c:v>
                </c:pt>
              </c:numCache>
            </c:numRef>
          </c:val>
        </c:ser>
        <c:ser>
          <c:idx val="8"/>
          <c:order val="2"/>
          <c:tx>
            <c:v>103年度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'台北校園'!$B$13:$M$13</c:f>
              <c:numCache>
                <c:ptCount val="12"/>
                <c:pt idx="0">
                  <c:v>2.55</c:v>
                </c:pt>
                <c:pt idx="1">
                  <c:v>1.83</c:v>
                </c:pt>
                <c:pt idx="2">
                  <c:v>2.79</c:v>
                </c:pt>
                <c:pt idx="3">
                  <c:v>2.67</c:v>
                </c:pt>
                <c:pt idx="4">
                  <c:v>2.91</c:v>
                </c:pt>
                <c:pt idx="5">
                  <c:v>2.7</c:v>
                </c:pt>
                <c:pt idx="6">
                  <c:v>1.98</c:v>
                </c:pt>
                <c:pt idx="7">
                  <c:v>2.82</c:v>
                </c:pt>
                <c:pt idx="8">
                  <c:v>2.67</c:v>
                </c:pt>
                <c:pt idx="9">
                  <c:v>2.88</c:v>
                </c:pt>
                <c:pt idx="10">
                  <c:v>2.73</c:v>
                </c:pt>
                <c:pt idx="11">
                  <c:v>2.97</c:v>
                </c:pt>
              </c:numCache>
            </c:numRef>
          </c:val>
        </c:ser>
        <c:ser>
          <c:idx val="0"/>
          <c:order val="3"/>
          <c:tx>
            <c:v>104年度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'台北校園'!$B$14:$M$14</c:f>
              <c:numCache>
                <c:ptCount val="12"/>
                <c:pt idx="0">
                  <c:v>2.52</c:v>
                </c:pt>
                <c:pt idx="1">
                  <c:v>1.83</c:v>
                </c:pt>
                <c:pt idx="2">
                  <c:v>2.82</c:v>
                </c:pt>
                <c:pt idx="3">
                  <c:v>2.61</c:v>
                </c:pt>
                <c:pt idx="4">
                  <c:v>2.76</c:v>
                </c:pt>
                <c:pt idx="5">
                  <c:v>2.85</c:v>
                </c:pt>
                <c:pt idx="6">
                  <c:v>2.7</c:v>
                </c:pt>
                <c:pt idx="7">
                  <c:v>2.22</c:v>
                </c:pt>
                <c:pt idx="8">
                  <c:v>2.12</c:v>
                </c:pt>
                <c:pt idx="9">
                  <c:v>1.165</c:v>
                </c:pt>
                <c:pt idx="11">
                  <c:v>2.09</c:v>
                </c:pt>
              </c:numCache>
            </c:numRef>
          </c:val>
        </c:ser>
        <c:ser>
          <c:idx val="1"/>
          <c:order val="4"/>
          <c:tx>
            <c:strRef>
              <c:f>'台北校園'!$A$15</c:f>
              <c:strCache>
                <c:ptCount val="1"/>
                <c:pt idx="0">
                  <c:v>105年度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'台北校園'!$B$15:$M$15</c:f>
              <c:numCache>
                <c:ptCount val="12"/>
                <c:pt idx="0">
                  <c:v>2.01</c:v>
                </c:pt>
                <c:pt idx="1">
                  <c:v>1.455</c:v>
                </c:pt>
                <c:pt idx="2">
                  <c:v>2.19</c:v>
                </c:pt>
                <c:pt idx="3">
                  <c:v>2.05</c:v>
                </c:pt>
                <c:pt idx="4">
                  <c:v>2.33</c:v>
                </c:pt>
                <c:pt idx="5">
                  <c:v>2.325</c:v>
                </c:pt>
                <c:pt idx="6">
                  <c:v>2.535</c:v>
                </c:pt>
                <c:pt idx="7">
                  <c:v>2.625</c:v>
                </c:pt>
                <c:pt idx="8">
                  <c:v>2.295</c:v>
                </c:pt>
                <c:pt idx="9">
                  <c:v>2.575</c:v>
                </c:pt>
                <c:pt idx="10">
                  <c:v>2.605</c:v>
                </c:pt>
                <c:pt idx="11">
                  <c:v>2.555</c:v>
                </c:pt>
              </c:numCache>
            </c:numRef>
          </c:val>
        </c:ser>
        <c:axId val="11964707"/>
        <c:axId val="40573500"/>
      </c:barChart>
      <c:catAx>
        <c:axId val="11964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73500"/>
        <c:crosses val="autoZero"/>
        <c:auto val="1"/>
        <c:lblOffset val="100"/>
        <c:tickLblSkip val="1"/>
        <c:noMultiLvlLbl val="0"/>
      </c:catAx>
      <c:valAx>
        <c:axId val="40573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公噸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64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3305"/>
          <c:w val="0.08375"/>
          <c:h val="0.2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淡水校園生活垃圾量</a:t>
            </a:r>
          </a:p>
        </c:rich>
      </c:tx>
      <c:layout>
        <c:manualLayout>
          <c:xMode val="factor"/>
          <c:yMode val="factor"/>
          <c:x val="0.03"/>
          <c:y val="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3825"/>
          <c:w val="0.82725"/>
          <c:h val="0.78775"/>
        </c:manualLayout>
      </c:layout>
      <c:barChart>
        <c:barDir val="col"/>
        <c:grouping val="clustered"/>
        <c:varyColors val="0"/>
        <c:ser>
          <c:idx val="5"/>
          <c:order val="0"/>
          <c:tx>
            <c:v>101年度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'淡江校園'!$B$11:$M$11</c:f>
              <c:numCache>
                <c:ptCount val="12"/>
                <c:pt idx="0">
                  <c:v>25.805</c:v>
                </c:pt>
                <c:pt idx="1">
                  <c:v>31.175</c:v>
                </c:pt>
                <c:pt idx="2">
                  <c:v>53.39</c:v>
                </c:pt>
                <c:pt idx="3">
                  <c:v>39.485</c:v>
                </c:pt>
                <c:pt idx="4">
                  <c:v>52.93</c:v>
                </c:pt>
                <c:pt idx="5">
                  <c:v>43.395</c:v>
                </c:pt>
                <c:pt idx="6">
                  <c:v>19.945</c:v>
                </c:pt>
                <c:pt idx="7">
                  <c:v>18.7</c:v>
                </c:pt>
                <c:pt idx="8">
                  <c:v>52.52</c:v>
                </c:pt>
                <c:pt idx="9">
                  <c:v>68.83</c:v>
                </c:pt>
                <c:pt idx="10">
                  <c:v>57.695</c:v>
                </c:pt>
                <c:pt idx="11">
                  <c:v>51.44</c:v>
                </c:pt>
              </c:numCache>
            </c:numRef>
          </c:val>
        </c:ser>
        <c:ser>
          <c:idx val="6"/>
          <c:order val="1"/>
          <c:tx>
            <c:v>102年度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'淡江校園'!$B$12:$M$12</c:f>
              <c:numCache>
                <c:ptCount val="12"/>
                <c:pt idx="0">
                  <c:v>36.145</c:v>
                </c:pt>
                <c:pt idx="1">
                  <c:v>24.455</c:v>
                </c:pt>
                <c:pt idx="2">
                  <c:v>53.165</c:v>
                </c:pt>
                <c:pt idx="3">
                  <c:v>43.545</c:v>
                </c:pt>
                <c:pt idx="4">
                  <c:v>58.35</c:v>
                </c:pt>
                <c:pt idx="5">
                  <c:v>50.425</c:v>
                </c:pt>
                <c:pt idx="6">
                  <c:v>30.305</c:v>
                </c:pt>
                <c:pt idx="7">
                  <c:v>22.77</c:v>
                </c:pt>
                <c:pt idx="8">
                  <c:v>40.81</c:v>
                </c:pt>
                <c:pt idx="9">
                  <c:v>58.665</c:v>
                </c:pt>
                <c:pt idx="10">
                  <c:v>57.515</c:v>
                </c:pt>
                <c:pt idx="11">
                  <c:v>58.54</c:v>
                </c:pt>
              </c:numCache>
            </c:numRef>
          </c:val>
        </c:ser>
        <c:ser>
          <c:idx val="7"/>
          <c:order val="2"/>
          <c:tx>
            <c:v>103年度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'淡江校園'!$B$13:$M$13</c:f>
              <c:numCache>
                <c:ptCount val="12"/>
                <c:pt idx="0">
                  <c:v>43.61</c:v>
                </c:pt>
                <c:pt idx="1">
                  <c:v>28</c:v>
                </c:pt>
                <c:pt idx="2">
                  <c:v>53.365</c:v>
                </c:pt>
                <c:pt idx="3">
                  <c:v>47.795</c:v>
                </c:pt>
                <c:pt idx="4">
                  <c:v>55.1</c:v>
                </c:pt>
                <c:pt idx="5">
                  <c:v>52.01</c:v>
                </c:pt>
                <c:pt idx="6">
                  <c:v>21.935</c:v>
                </c:pt>
                <c:pt idx="7">
                  <c:v>26.51</c:v>
                </c:pt>
                <c:pt idx="8">
                  <c:v>47.285</c:v>
                </c:pt>
                <c:pt idx="9">
                  <c:v>52.83</c:v>
                </c:pt>
                <c:pt idx="10">
                  <c:v>43.47</c:v>
                </c:pt>
                <c:pt idx="11">
                  <c:v>54.29</c:v>
                </c:pt>
              </c:numCache>
            </c:numRef>
          </c:val>
        </c:ser>
        <c:ser>
          <c:idx val="0"/>
          <c:order val="3"/>
          <c:tx>
            <c:v>104年度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'淡江校園'!$B$14:$M$14</c:f>
              <c:numCache>
                <c:ptCount val="12"/>
                <c:pt idx="0">
                  <c:v>38.93</c:v>
                </c:pt>
                <c:pt idx="1">
                  <c:v>19.105</c:v>
                </c:pt>
                <c:pt idx="2">
                  <c:v>51.455</c:v>
                </c:pt>
                <c:pt idx="3">
                  <c:v>47.86</c:v>
                </c:pt>
                <c:pt idx="4">
                  <c:v>55.565</c:v>
                </c:pt>
                <c:pt idx="5">
                  <c:v>57.93</c:v>
                </c:pt>
                <c:pt idx="6">
                  <c:v>33.075</c:v>
                </c:pt>
                <c:pt idx="7">
                  <c:v>33.065</c:v>
                </c:pt>
                <c:pt idx="8">
                  <c:v>50.795</c:v>
                </c:pt>
                <c:pt idx="9">
                  <c:v>63.475</c:v>
                </c:pt>
                <c:pt idx="10">
                  <c:v>53.495</c:v>
                </c:pt>
                <c:pt idx="11">
                  <c:v>59.445</c:v>
                </c:pt>
              </c:numCache>
            </c:numRef>
          </c:val>
        </c:ser>
        <c:ser>
          <c:idx val="1"/>
          <c:order val="4"/>
          <c:tx>
            <c:strRef>
              <c:f>'淡江校園'!$A$15</c:f>
              <c:strCache>
                <c:ptCount val="1"/>
                <c:pt idx="0">
                  <c:v>105年度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'淡江校園'!$B$15:$M$15</c:f>
              <c:numCache>
                <c:ptCount val="12"/>
                <c:pt idx="0">
                  <c:v>37.67</c:v>
                </c:pt>
                <c:pt idx="1">
                  <c:v>32.9</c:v>
                </c:pt>
                <c:pt idx="2">
                  <c:v>59.43</c:v>
                </c:pt>
                <c:pt idx="3">
                  <c:v>47.1</c:v>
                </c:pt>
                <c:pt idx="4">
                  <c:v>50.285</c:v>
                </c:pt>
                <c:pt idx="5">
                  <c:v>44.44</c:v>
                </c:pt>
                <c:pt idx="6">
                  <c:v>24.555</c:v>
                </c:pt>
                <c:pt idx="7">
                  <c:v>26.995</c:v>
                </c:pt>
                <c:pt idx="8">
                  <c:v>45.795</c:v>
                </c:pt>
                <c:pt idx="9">
                  <c:v>55.785</c:v>
                </c:pt>
                <c:pt idx="10">
                  <c:v>53.235</c:v>
                </c:pt>
                <c:pt idx="11">
                  <c:v>52.93</c:v>
                </c:pt>
              </c:numCache>
            </c:numRef>
          </c:val>
        </c:ser>
        <c:ser>
          <c:idx val="2"/>
          <c:order val="5"/>
          <c:tx>
            <c:strRef>
              <c:f>'淡江校園'!$A$16</c:f>
              <c:strCache>
                <c:ptCount val="1"/>
                <c:pt idx="0">
                  <c:v>106年度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'淡江校園'!$B$16:$M$16</c:f>
              <c:numCache>
                <c:ptCount val="12"/>
                <c:pt idx="0">
                  <c:v>32.79</c:v>
                </c:pt>
                <c:pt idx="1">
                  <c:v>31.712</c:v>
                </c:pt>
                <c:pt idx="2">
                  <c:v>55.205</c:v>
                </c:pt>
                <c:pt idx="3">
                  <c:v>41.01</c:v>
                </c:pt>
                <c:pt idx="4">
                  <c:v>49.23</c:v>
                </c:pt>
                <c:pt idx="5">
                  <c:v>53.77</c:v>
                </c:pt>
                <c:pt idx="6">
                  <c:v>25.45</c:v>
                </c:pt>
                <c:pt idx="7">
                  <c:v>30.1</c:v>
                </c:pt>
                <c:pt idx="8">
                  <c:v>46.975</c:v>
                </c:pt>
                <c:pt idx="9">
                  <c:v>53.93</c:v>
                </c:pt>
                <c:pt idx="10">
                  <c:v>56.225</c:v>
                </c:pt>
                <c:pt idx="11">
                  <c:v>60.13</c:v>
                </c:pt>
              </c:numCache>
            </c:numRef>
          </c:val>
        </c:ser>
        <c:axId val="29617181"/>
        <c:axId val="65228038"/>
      </c:barChart>
      <c:catAx>
        <c:axId val="29617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5228038"/>
        <c:crosses val="autoZero"/>
        <c:auto val="1"/>
        <c:lblOffset val="100"/>
        <c:tickLblSkip val="1"/>
        <c:noMultiLvlLbl val="0"/>
      </c:catAx>
      <c:valAx>
        <c:axId val="652280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公噸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96171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5"/>
          <c:y val="0.31225"/>
          <c:w val="0.0865"/>
          <c:h val="0.31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</cdr:x>
      <cdr:y>0.46075</cdr:y>
    </cdr:from>
    <cdr:to>
      <cdr:x>0.51025</cdr:x>
      <cdr:y>0.581</cdr:y>
    </cdr:to>
    <cdr:sp>
      <cdr:nvSpPr>
        <cdr:cNvPr id="1" name="Text Box 1"/>
        <cdr:cNvSpPr txBox="1">
          <a:spLocks noChangeArrowheads="1"/>
        </cdr:cNvSpPr>
      </cdr:nvSpPr>
      <cdr:spPr>
        <a:xfrm>
          <a:off x="3762375" y="2057400"/>
          <a:ext cx="15240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11</xdr:col>
      <xdr:colOff>161925</xdr:colOff>
      <xdr:row>21</xdr:row>
      <xdr:rowOff>142875</xdr:rowOff>
    </xdr:to>
    <xdr:graphicFrame>
      <xdr:nvGraphicFramePr>
        <xdr:cNvPr id="1" name="圖表 2"/>
        <xdr:cNvGraphicFramePr/>
      </xdr:nvGraphicFramePr>
      <xdr:xfrm>
        <a:off x="28575" y="66675"/>
        <a:ext cx="767715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00390625" defaultRowHeight="16.5"/>
  <cols>
    <col min="1" max="16384" width="9.00390625" style="3" customWidth="1"/>
  </cols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M29" sqref="M29"/>
    </sheetView>
  </sheetViews>
  <sheetFormatPr defaultColWidth="9.00390625" defaultRowHeight="16.5"/>
  <cols>
    <col min="1" max="1" width="10.50390625" style="63" bestFit="1" customWidth="1"/>
    <col min="2" max="13" width="9.125" style="63" bestFit="1" customWidth="1"/>
    <col min="14" max="14" width="9.50390625" style="63" bestFit="1" customWidth="1"/>
    <col min="15" max="16384" width="9.00390625" style="63" customWidth="1"/>
  </cols>
  <sheetData>
    <row r="1" spans="2:7" ht="27" customHeight="1">
      <c r="B1" s="64" t="s">
        <v>24</v>
      </c>
      <c r="G1" s="64" t="s">
        <v>16</v>
      </c>
    </row>
    <row r="2" ht="27" customHeight="1" thickBot="1">
      <c r="M2" s="63" t="s">
        <v>23</v>
      </c>
    </row>
    <row r="3" spans="1:14" ht="21" thickBot="1" thickTop="1">
      <c r="A3" s="27" t="s">
        <v>0</v>
      </c>
      <c r="B3" s="28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G3" s="29" t="s">
        <v>6</v>
      </c>
      <c r="H3" s="28" t="s">
        <v>7</v>
      </c>
      <c r="I3" s="28" t="s">
        <v>8</v>
      </c>
      <c r="J3" s="28" t="s">
        <v>9</v>
      </c>
      <c r="K3" s="28" t="s">
        <v>10</v>
      </c>
      <c r="L3" s="28" t="s">
        <v>11</v>
      </c>
      <c r="M3" s="28" t="s">
        <v>12</v>
      </c>
      <c r="N3" s="74" t="s">
        <v>25</v>
      </c>
    </row>
    <row r="4" spans="1:14" s="65" customFormat="1" ht="21" hidden="1" thickBot="1" thickTop="1">
      <c r="A4" s="30" t="s">
        <v>26</v>
      </c>
      <c r="B4" s="31">
        <v>3.53</v>
      </c>
      <c r="C4" s="31">
        <v>1.96</v>
      </c>
      <c r="D4" s="31">
        <v>5.78</v>
      </c>
      <c r="E4" s="31">
        <v>4.27</v>
      </c>
      <c r="F4" s="31">
        <v>4.94</v>
      </c>
      <c r="G4" s="32">
        <v>4.34</v>
      </c>
      <c r="H4" s="31">
        <v>3.93</v>
      </c>
      <c r="I4" s="31">
        <v>4.19</v>
      </c>
      <c r="J4" s="31">
        <v>4.245</v>
      </c>
      <c r="K4" s="31">
        <v>4.56</v>
      </c>
      <c r="L4" s="31">
        <v>4.66</v>
      </c>
      <c r="M4" s="31">
        <v>4.92</v>
      </c>
      <c r="N4" s="75">
        <f aca="true" t="shared" si="0" ref="N4:N15">SUM(B4:M4)</f>
        <v>51.325</v>
      </c>
    </row>
    <row r="5" spans="1:14" ht="21" hidden="1" thickBot="1" thickTop="1">
      <c r="A5" s="33" t="s">
        <v>27</v>
      </c>
      <c r="B5" s="67">
        <v>3.14</v>
      </c>
      <c r="C5" s="67">
        <v>2.94</v>
      </c>
      <c r="D5" s="67">
        <v>4.72</v>
      </c>
      <c r="E5" s="67">
        <v>4.23</v>
      </c>
      <c r="F5" s="67">
        <v>5.63</v>
      </c>
      <c r="G5" s="68">
        <v>4.89</v>
      </c>
      <c r="H5" s="67">
        <v>3.55</v>
      </c>
      <c r="I5" s="67">
        <v>3.74</v>
      </c>
      <c r="J5" s="67">
        <v>4.26</v>
      </c>
      <c r="K5" s="67">
        <v>4.26</v>
      </c>
      <c r="L5" s="67">
        <v>5.55</v>
      </c>
      <c r="M5" s="67">
        <v>5.45</v>
      </c>
      <c r="N5" s="76">
        <f t="shared" si="0"/>
        <v>52.36</v>
      </c>
    </row>
    <row r="6" spans="1:14" ht="21" hidden="1" thickBot="1" thickTop="1">
      <c r="A6" s="34" t="s">
        <v>28</v>
      </c>
      <c r="B6" s="69">
        <v>5</v>
      </c>
      <c r="C6" s="69">
        <v>2.38</v>
      </c>
      <c r="D6" s="69">
        <v>3.52</v>
      </c>
      <c r="E6" s="69">
        <v>3.96</v>
      </c>
      <c r="F6" s="69">
        <v>3.63</v>
      </c>
      <c r="G6" s="70">
        <v>3.15</v>
      </c>
      <c r="H6" s="70">
        <v>2.77</v>
      </c>
      <c r="I6" s="70">
        <v>2.85</v>
      </c>
      <c r="J6" s="70">
        <v>2.92</v>
      </c>
      <c r="K6" s="70">
        <v>5.37</v>
      </c>
      <c r="L6" s="70">
        <v>6.25</v>
      </c>
      <c r="M6" s="70">
        <v>6.6</v>
      </c>
      <c r="N6" s="76">
        <f t="shared" si="0"/>
        <v>48.4</v>
      </c>
    </row>
    <row r="7" spans="1:14" ht="21" hidden="1" thickBot="1" thickTop="1">
      <c r="A7" s="34" t="s">
        <v>29</v>
      </c>
      <c r="B7" s="69">
        <v>5.25</v>
      </c>
      <c r="C7" s="69">
        <v>1.95</v>
      </c>
      <c r="D7" s="69">
        <v>4.95</v>
      </c>
      <c r="E7" s="69">
        <v>3.905</v>
      </c>
      <c r="F7" s="69">
        <v>4.05</v>
      </c>
      <c r="G7" s="70">
        <v>3.61</v>
      </c>
      <c r="H7" s="70">
        <v>2.72</v>
      </c>
      <c r="I7" s="70">
        <v>2.41</v>
      </c>
      <c r="J7" s="70">
        <v>2.625</v>
      </c>
      <c r="K7" s="70">
        <v>3.235</v>
      </c>
      <c r="L7" s="70">
        <v>3.55</v>
      </c>
      <c r="M7" s="70">
        <v>4.05</v>
      </c>
      <c r="N7" s="76">
        <f t="shared" si="0"/>
        <v>42.30499999999999</v>
      </c>
    </row>
    <row r="8" spans="1:14" ht="21" hidden="1" thickBot="1" thickTop="1">
      <c r="A8" s="34" t="s">
        <v>30</v>
      </c>
      <c r="B8" s="69">
        <v>2.41</v>
      </c>
      <c r="C8" s="69">
        <v>2.625</v>
      </c>
      <c r="D8" s="69">
        <v>3.235</v>
      </c>
      <c r="E8" s="69">
        <v>3.55</v>
      </c>
      <c r="F8" s="69">
        <v>4.05</v>
      </c>
      <c r="G8" s="70">
        <v>1.835</v>
      </c>
      <c r="H8" s="70">
        <v>3.25</v>
      </c>
      <c r="I8" s="70">
        <v>3.55</v>
      </c>
      <c r="J8" s="70">
        <v>3.94</v>
      </c>
      <c r="K8" s="70">
        <v>3.97</v>
      </c>
      <c r="L8" s="70">
        <v>3.15</v>
      </c>
      <c r="M8" s="70">
        <v>3.48</v>
      </c>
      <c r="N8" s="77">
        <f t="shared" si="0"/>
        <v>39.045</v>
      </c>
    </row>
    <row r="9" spans="1:14" ht="21" hidden="1" thickBot="1" thickTop="1">
      <c r="A9" s="33" t="s">
        <v>31</v>
      </c>
      <c r="B9" s="67">
        <v>2.56</v>
      </c>
      <c r="C9" s="67">
        <v>1.24</v>
      </c>
      <c r="D9" s="67">
        <v>3.92</v>
      </c>
      <c r="E9" s="67">
        <v>2.88</v>
      </c>
      <c r="F9" s="67">
        <v>3.16</v>
      </c>
      <c r="G9" s="68">
        <v>3.17</v>
      </c>
      <c r="H9" s="68">
        <v>3.12</v>
      </c>
      <c r="I9" s="68">
        <v>2.87</v>
      </c>
      <c r="J9" s="68">
        <v>2.55</v>
      </c>
      <c r="K9" s="68">
        <v>2.55</v>
      </c>
      <c r="L9" s="68">
        <v>3.13</v>
      </c>
      <c r="M9" s="71">
        <v>3.24</v>
      </c>
      <c r="N9" s="78">
        <f t="shared" si="0"/>
        <v>34.39</v>
      </c>
    </row>
    <row r="10" spans="1:14" ht="21" thickBot="1" thickTop="1">
      <c r="A10" s="35" t="s">
        <v>32</v>
      </c>
      <c r="B10" s="72">
        <v>2.63</v>
      </c>
      <c r="C10" s="72">
        <v>1.43</v>
      </c>
      <c r="D10" s="72">
        <v>2.99</v>
      </c>
      <c r="E10" s="72">
        <v>2.41</v>
      </c>
      <c r="F10" s="72">
        <v>3.32</v>
      </c>
      <c r="G10" s="72">
        <v>2.68</v>
      </c>
      <c r="H10" s="31">
        <v>2.92</v>
      </c>
      <c r="I10" s="31">
        <v>2.46</v>
      </c>
      <c r="J10" s="31">
        <v>2.79</v>
      </c>
      <c r="K10" s="31">
        <v>2.96</v>
      </c>
      <c r="L10" s="31">
        <v>3.09</v>
      </c>
      <c r="M10" s="31">
        <v>3.08</v>
      </c>
      <c r="N10" s="75">
        <f t="shared" si="0"/>
        <v>32.760000000000005</v>
      </c>
    </row>
    <row r="11" spans="1:14" ht="21" thickBot="1" thickTop="1">
      <c r="A11" s="66" t="s">
        <v>33</v>
      </c>
      <c r="B11" s="69">
        <v>1.56</v>
      </c>
      <c r="C11" s="69">
        <v>2.09</v>
      </c>
      <c r="D11" s="69">
        <v>3.03</v>
      </c>
      <c r="E11" s="69">
        <v>2.48</v>
      </c>
      <c r="F11" s="69">
        <v>3.36</v>
      </c>
      <c r="G11" s="69">
        <v>2.63</v>
      </c>
      <c r="H11" s="69">
        <v>3.02</v>
      </c>
      <c r="I11" s="69">
        <v>3.43</v>
      </c>
      <c r="J11" s="69">
        <v>3.3</v>
      </c>
      <c r="K11" s="73">
        <v>3.6</v>
      </c>
      <c r="L11" s="73">
        <v>3.21</v>
      </c>
      <c r="M11" s="73">
        <v>3.15</v>
      </c>
      <c r="N11" s="77">
        <f t="shared" si="0"/>
        <v>34.86</v>
      </c>
    </row>
    <row r="12" spans="1:14" ht="21" thickBot="1" thickTop="1">
      <c r="A12" s="66" t="s">
        <v>34</v>
      </c>
      <c r="B12" s="69">
        <v>2.38</v>
      </c>
      <c r="C12" s="69">
        <v>1.65</v>
      </c>
      <c r="D12" s="69">
        <v>2.49</v>
      </c>
      <c r="E12" s="69">
        <v>2.49</v>
      </c>
      <c r="F12" s="69">
        <v>2.85</v>
      </c>
      <c r="G12" s="69">
        <v>2.67</v>
      </c>
      <c r="H12" s="69">
        <v>2.67</v>
      </c>
      <c r="I12" s="69">
        <v>2.73</v>
      </c>
      <c r="J12" s="69">
        <v>2.55</v>
      </c>
      <c r="K12" s="73">
        <v>2.82</v>
      </c>
      <c r="L12" s="73">
        <v>2.7</v>
      </c>
      <c r="M12" s="73">
        <v>2.82</v>
      </c>
      <c r="N12" s="77">
        <f t="shared" si="0"/>
        <v>30.82</v>
      </c>
    </row>
    <row r="13" spans="1:14" ht="21" thickBot="1" thickTop="1">
      <c r="A13" s="66" t="s">
        <v>35</v>
      </c>
      <c r="B13" s="69">
        <v>2.55</v>
      </c>
      <c r="C13" s="69">
        <v>1.83</v>
      </c>
      <c r="D13" s="69">
        <v>2.79</v>
      </c>
      <c r="E13" s="69">
        <v>2.67</v>
      </c>
      <c r="F13" s="69">
        <v>2.91</v>
      </c>
      <c r="G13" s="69">
        <v>2.7</v>
      </c>
      <c r="H13" s="69">
        <v>1.98</v>
      </c>
      <c r="I13" s="69">
        <v>2.82</v>
      </c>
      <c r="J13" s="69">
        <v>2.67</v>
      </c>
      <c r="K13" s="73">
        <v>2.88</v>
      </c>
      <c r="L13" s="73">
        <v>2.73</v>
      </c>
      <c r="M13" s="73">
        <v>2.97</v>
      </c>
      <c r="N13" s="77">
        <f t="shared" si="0"/>
        <v>31.5</v>
      </c>
    </row>
    <row r="14" spans="1:14" ht="21" thickBot="1" thickTop="1">
      <c r="A14" s="66" t="s">
        <v>37</v>
      </c>
      <c r="B14" s="69">
        <v>2.52</v>
      </c>
      <c r="C14" s="69">
        <v>1.83</v>
      </c>
      <c r="D14" s="69">
        <v>2.82</v>
      </c>
      <c r="E14" s="69">
        <v>2.61</v>
      </c>
      <c r="F14" s="69">
        <v>2.76</v>
      </c>
      <c r="G14" s="69">
        <v>2.85</v>
      </c>
      <c r="H14" s="69">
        <v>2.7</v>
      </c>
      <c r="I14" s="69">
        <v>2.22</v>
      </c>
      <c r="J14" s="69">
        <v>2.12</v>
      </c>
      <c r="K14" s="73">
        <v>1.165</v>
      </c>
      <c r="L14" s="73"/>
      <c r="M14" s="73">
        <v>2.09</v>
      </c>
      <c r="N14" s="77">
        <f t="shared" si="0"/>
        <v>25.685</v>
      </c>
    </row>
    <row r="15" spans="1:14" ht="21" thickBot="1" thickTop="1">
      <c r="A15" s="66" t="s">
        <v>54</v>
      </c>
      <c r="B15" s="69">
        <v>2.01</v>
      </c>
      <c r="C15" s="69">
        <v>1.455</v>
      </c>
      <c r="D15" s="69">
        <v>2.19</v>
      </c>
      <c r="E15" s="69">
        <v>2.05</v>
      </c>
      <c r="F15" s="69">
        <v>2.33</v>
      </c>
      <c r="G15" s="69">
        <v>2.325</v>
      </c>
      <c r="H15" s="69">
        <v>2.535</v>
      </c>
      <c r="I15" s="69">
        <v>2.625</v>
      </c>
      <c r="J15" s="69">
        <v>2.295</v>
      </c>
      <c r="K15" s="73">
        <v>2.575</v>
      </c>
      <c r="L15" s="73">
        <v>2.605</v>
      </c>
      <c r="M15" s="73">
        <v>2.555</v>
      </c>
      <c r="N15" s="77">
        <f t="shared" si="0"/>
        <v>27.549999999999997</v>
      </c>
    </row>
    <row r="16" spans="1:14" ht="21" thickBot="1" thickTop="1">
      <c r="A16" s="66" t="s">
        <v>56</v>
      </c>
      <c r="B16" s="69">
        <v>2.2</v>
      </c>
      <c r="C16" s="69">
        <v>1.82</v>
      </c>
      <c r="D16" s="69">
        <v>3.045</v>
      </c>
      <c r="E16" s="69">
        <v>2.575</v>
      </c>
      <c r="F16" s="69">
        <v>2.68</v>
      </c>
      <c r="G16" s="69">
        <v>2.905</v>
      </c>
      <c r="H16" s="69">
        <v>3.345</v>
      </c>
      <c r="I16" s="69">
        <v>3.51</v>
      </c>
      <c r="J16" s="69">
        <v>3.69</v>
      </c>
      <c r="K16" s="73">
        <v>3.71</v>
      </c>
      <c r="L16" s="73">
        <v>5.305</v>
      </c>
      <c r="M16" s="73">
        <v>4.49</v>
      </c>
      <c r="N16" s="77">
        <f>SUM(B16:M16)</f>
        <v>39.275</v>
      </c>
    </row>
    <row r="17" spans="1:14" ht="21" thickBot="1" thickTop="1">
      <c r="A17" s="66" t="s">
        <v>57</v>
      </c>
      <c r="B17" s="69">
        <v>3.24</v>
      </c>
      <c r="C17" s="69">
        <v>1.775</v>
      </c>
      <c r="D17" s="69">
        <v>2.43</v>
      </c>
      <c r="E17" s="69">
        <v>2.625</v>
      </c>
      <c r="F17" s="69">
        <v>2.265</v>
      </c>
      <c r="G17" s="69">
        <v>3.395</v>
      </c>
      <c r="H17" s="69">
        <v>3.525</v>
      </c>
      <c r="I17" s="69">
        <v>2.42</v>
      </c>
      <c r="J17" s="69">
        <v>2.76</v>
      </c>
      <c r="K17" s="69">
        <v>2.85</v>
      </c>
      <c r="L17" s="69">
        <v>3.01</v>
      </c>
      <c r="M17" s="69">
        <v>2.82</v>
      </c>
      <c r="N17" s="77">
        <f>SUM(B17:M17)</f>
        <v>33.114999999999995</v>
      </c>
    </row>
    <row r="18" spans="1:14" ht="21" thickBot="1" thickTop="1">
      <c r="A18" s="66" t="s">
        <v>60</v>
      </c>
      <c r="B18" s="69">
        <v>2.61</v>
      </c>
      <c r="C18" s="69">
        <v>1.33</v>
      </c>
      <c r="D18" s="69">
        <v>3.165</v>
      </c>
      <c r="E18" s="69">
        <v>3.11</v>
      </c>
      <c r="F18" s="69">
        <v>2.245</v>
      </c>
      <c r="G18" s="69">
        <v>3.09</v>
      </c>
      <c r="H18" s="69">
        <v>4.07</v>
      </c>
      <c r="I18" s="69">
        <v>4.18</v>
      </c>
      <c r="J18" s="69">
        <v>4.89</v>
      </c>
      <c r="K18" s="69">
        <v>4.18</v>
      </c>
      <c r="L18" s="69">
        <v>3.665</v>
      </c>
      <c r="M18" s="69">
        <v>3.61</v>
      </c>
      <c r="N18" s="77">
        <f>SUM(B18:M18)</f>
        <v>40.145</v>
      </c>
    </row>
    <row r="19" spans="1:14" ht="21" thickBot="1" thickTop="1">
      <c r="A19" s="66" t="s">
        <v>61</v>
      </c>
      <c r="B19" s="69">
        <v>2.1</v>
      </c>
      <c r="C19" s="69">
        <v>2.68</v>
      </c>
      <c r="D19" s="69">
        <v>3.38</v>
      </c>
      <c r="E19" s="69">
        <v>3.52</v>
      </c>
      <c r="F19" s="69">
        <v>4.72</v>
      </c>
      <c r="G19" s="69">
        <v>4.176</v>
      </c>
      <c r="H19" s="69">
        <v>3.92</v>
      </c>
      <c r="I19" s="69">
        <v>5.74</v>
      </c>
      <c r="J19" s="69">
        <v>3.74</v>
      </c>
      <c r="K19" s="69">
        <v>3.02</v>
      </c>
      <c r="L19" s="69">
        <v>2.56</v>
      </c>
      <c r="M19" s="69">
        <v>3.06</v>
      </c>
      <c r="N19" s="77">
        <f>SUM(B19:M19)</f>
        <v>42.616000000000014</v>
      </c>
    </row>
    <row r="20" spans="1:14" ht="21" thickBot="1" thickTop="1">
      <c r="A20" s="66" t="s">
        <v>62</v>
      </c>
      <c r="B20" s="69">
        <v>1.83</v>
      </c>
      <c r="C20" s="69">
        <v>1.525</v>
      </c>
      <c r="D20" s="69">
        <v>1.72</v>
      </c>
      <c r="E20" s="69">
        <v>3.49</v>
      </c>
      <c r="F20" s="69">
        <v>1.512</v>
      </c>
      <c r="G20" s="69">
        <v>0.96</v>
      </c>
      <c r="H20" s="69">
        <v>1.1</v>
      </c>
      <c r="I20" s="69">
        <v>1.26</v>
      </c>
      <c r="J20" s="69">
        <v>1.615</v>
      </c>
      <c r="K20" s="69">
        <v>2.43</v>
      </c>
      <c r="L20" s="69">
        <v>3.225</v>
      </c>
      <c r="M20" s="69">
        <v>3.42</v>
      </c>
      <c r="N20" s="77">
        <f>SUM(B20:M20)</f>
        <v>24.087000000000003</v>
      </c>
    </row>
    <row r="21" ht="17.2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0">
      <selection activeCell="F34" sqref="F34"/>
    </sheetView>
  </sheetViews>
  <sheetFormatPr defaultColWidth="9.00390625" defaultRowHeight="16.5"/>
  <cols>
    <col min="1" max="1" width="10.50390625" style="62" bestFit="1" customWidth="1"/>
    <col min="2" max="16384" width="9.00390625" style="38" customWidth="1"/>
  </cols>
  <sheetData>
    <row r="1" spans="1:14" ht="27.75">
      <c r="A1" s="57"/>
      <c r="B1" s="36"/>
      <c r="C1" s="36" t="s">
        <v>13</v>
      </c>
      <c r="D1" s="36"/>
      <c r="E1" s="36"/>
      <c r="F1" s="36"/>
      <c r="G1" s="37" t="s">
        <v>14</v>
      </c>
      <c r="H1" s="36"/>
      <c r="I1" s="36"/>
      <c r="J1" s="36"/>
      <c r="K1" s="36"/>
      <c r="L1" s="36"/>
      <c r="M1" s="36"/>
      <c r="N1" s="36"/>
    </row>
    <row r="2" spans="1:14" ht="28.5" thickBot="1">
      <c r="A2" s="57"/>
      <c r="B2" s="36"/>
      <c r="C2" s="36"/>
      <c r="D2" s="36"/>
      <c r="E2" s="36"/>
      <c r="F2" s="36"/>
      <c r="G2" s="37"/>
      <c r="H2" s="36"/>
      <c r="I2" s="36"/>
      <c r="J2" s="36"/>
      <c r="K2" s="36"/>
      <c r="L2" s="36"/>
      <c r="M2" s="96" t="s">
        <v>22</v>
      </c>
      <c r="N2" s="96"/>
    </row>
    <row r="3" spans="1:14" ht="21" thickBot="1" thickTop="1">
      <c r="A3" s="58" t="s">
        <v>0</v>
      </c>
      <c r="B3" s="39" t="s">
        <v>1</v>
      </c>
      <c r="C3" s="39" t="s">
        <v>2</v>
      </c>
      <c r="D3" s="39" t="s">
        <v>3</v>
      </c>
      <c r="E3" s="39" t="s">
        <v>4</v>
      </c>
      <c r="F3" s="39" t="s">
        <v>5</v>
      </c>
      <c r="G3" s="40" t="s">
        <v>6</v>
      </c>
      <c r="H3" s="39" t="s">
        <v>7</v>
      </c>
      <c r="I3" s="39" t="s">
        <v>8</v>
      </c>
      <c r="J3" s="39" t="s">
        <v>9</v>
      </c>
      <c r="K3" s="39" t="s">
        <v>10</v>
      </c>
      <c r="L3" s="39" t="s">
        <v>11</v>
      </c>
      <c r="M3" s="39" t="s">
        <v>12</v>
      </c>
      <c r="N3" s="83" t="s">
        <v>15</v>
      </c>
    </row>
    <row r="4" spans="1:14" ht="21" hidden="1" thickBot="1" thickTop="1">
      <c r="A4" s="59" t="s">
        <v>44</v>
      </c>
      <c r="B4" s="41">
        <f aca="true" t="shared" si="0" ref="B4:G4">B47*0.2*0.1</f>
        <v>0</v>
      </c>
      <c r="C4" s="41">
        <f t="shared" si="0"/>
        <v>0</v>
      </c>
      <c r="D4" s="41">
        <f t="shared" si="0"/>
        <v>0</v>
      </c>
      <c r="E4" s="41" t="s">
        <v>63</v>
      </c>
      <c r="F4" s="41">
        <f t="shared" si="0"/>
        <v>0</v>
      </c>
      <c r="G4" s="42">
        <f t="shared" si="0"/>
        <v>0</v>
      </c>
      <c r="H4" s="41">
        <v>88.76</v>
      </c>
      <c r="I4" s="41">
        <v>89</v>
      </c>
      <c r="J4" s="41">
        <v>122</v>
      </c>
      <c r="K4" s="41">
        <v>162</v>
      </c>
      <c r="L4" s="41">
        <v>160</v>
      </c>
      <c r="M4" s="41">
        <v>186</v>
      </c>
      <c r="N4" s="43" t="e">
        <f>M4+L4+K4+J4+I4+H4+G4+F4+E4+D4+C4+B4</f>
        <v>#VALUE!</v>
      </c>
    </row>
    <row r="5" spans="1:14" ht="21" hidden="1" thickBot="1" thickTop="1">
      <c r="A5" s="59" t="s">
        <v>45</v>
      </c>
      <c r="B5" s="41">
        <v>117</v>
      </c>
      <c r="C5" s="41">
        <v>110</v>
      </c>
      <c r="D5" s="41">
        <v>168</v>
      </c>
      <c r="E5" s="41">
        <v>165</v>
      </c>
      <c r="F5" s="41">
        <v>146</v>
      </c>
      <c r="G5" s="42">
        <v>156</v>
      </c>
      <c r="H5" s="41">
        <v>107</v>
      </c>
      <c r="I5" s="41">
        <v>159</v>
      </c>
      <c r="J5" s="41">
        <v>161</v>
      </c>
      <c r="K5" s="41">
        <v>152.2</v>
      </c>
      <c r="L5" s="41">
        <v>167.8</v>
      </c>
      <c r="M5" s="41">
        <v>178.3</v>
      </c>
      <c r="N5" s="43">
        <f>M5+L5+K5+J5+I5+H5+G5+F5+E5+D5+C5+B5</f>
        <v>1787.3</v>
      </c>
    </row>
    <row r="6" spans="1:14" ht="21" hidden="1" thickBot="1" thickTop="1">
      <c r="A6" s="59" t="s">
        <v>46</v>
      </c>
      <c r="B6" s="44">
        <v>155.3</v>
      </c>
      <c r="C6" s="44">
        <v>125.1</v>
      </c>
      <c r="D6" s="44">
        <v>187.2</v>
      </c>
      <c r="E6" s="44">
        <v>280.8</v>
      </c>
      <c r="F6" s="44">
        <v>272.7</v>
      </c>
      <c r="G6" s="45">
        <v>137.8</v>
      </c>
      <c r="H6" s="44">
        <v>132.9</v>
      </c>
      <c r="I6" s="44">
        <v>190.5</v>
      </c>
      <c r="J6" s="44">
        <v>156.5</v>
      </c>
      <c r="K6" s="44">
        <v>160</v>
      </c>
      <c r="L6" s="44">
        <v>158</v>
      </c>
      <c r="M6" s="44">
        <v>158</v>
      </c>
      <c r="N6" s="43">
        <f>M6+L6+K6+J6+I6+H6+G6+F6+E6+D6+C6+B6</f>
        <v>2114.8</v>
      </c>
    </row>
    <row r="7" spans="1:14" ht="21" hidden="1" thickBot="1" thickTop="1">
      <c r="A7" s="60" t="s">
        <v>18</v>
      </c>
      <c r="B7" s="46">
        <v>156</v>
      </c>
      <c r="C7" s="46">
        <v>155</v>
      </c>
      <c r="D7" s="46">
        <v>162</v>
      </c>
      <c r="E7" s="46">
        <v>132</v>
      </c>
      <c r="F7" s="46">
        <v>163.5</v>
      </c>
      <c r="G7" s="47">
        <v>118.8</v>
      </c>
      <c r="H7" s="46">
        <v>117</v>
      </c>
      <c r="I7" s="90" t="s">
        <v>19</v>
      </c>
      <c r="J7" s="91"/>
      <c r="K7" s="91"/>
      <c r="L7" s="91"/>
      <c r="M7" s="91"/>
      <c r="N7" s="92"/>
    </row>
    <row r="8" spans="1:14" ht="21" hidden="1" thickBot="1" thickTop="1">
      <c r="A8" s="59" t="s">
        <v>47</v>
      </c>
      <c r="B8" s="93" t="s">
        <v>21</v>
      </c>
      <c r="C8" s="94"/>
      <c r="D8" s="94"/>
      <c r="E8" s="94"/>
      <c r="F8" s="94"/>
      <c r="G8" s="94"/>
      <c r="H8" s="94"/>
      <c r="I8" s="95"/>
      <c r="J8" s="46">
        <v>41.51</v>
      </c>
      <c r="K8" s="46">
        <v>59.02</v>
      </c>
      <c r="L8" s="46">
        <v>51.17</v>
      </c>
      <c r="M8" s="46">
        <v>52.49</v>
      </c>
      <c r="N8" s="48">
        <f>SUM(J8:M8)</f>
        <v>204.19</v>
      </c>
    </row>
    <row r="9" spans="1:14" ht="21" hidden="1" thickBot="1" thickTop="1">
      <c r="A9" s="59" t="s">
        <v>48</v>
      </c>
      <c r="B9" s="44">
        <v>35.73</v>
      </c>
      <c r="C9" s="44">
        <v>17.84</v>
      </c>
      <c r="D9" s="44">
        <v>51.8</v>
      </c>
      <c r="E9" s="44">
        <v>37.81</v>
      </c>
      <c r="F9" s="44">
        <v>49.175</v>
      </c>
      <c r="G9" s="49">
        <v>52.21</v>
      </c>
      <c r="H9" s="49">
        <v>25.54</v>
      </c>
      <c r="I9" s="49">
        <v>26.53</v>
      </c>
      <c r="J9" s="49">
        <v>48.435</v>
      </c>
      <c r="K9" s="49">
        <v>57.225</v>
      </c>
      <c r="L9" s="49">
        <v>47.39</v>
      </c>
      <c r="M9" s="44">
        <v>54.065</v>
      </c>
      <c r="N9" s="50">
        <f aca="true" t="shared" si="1" ref="N9:N15">SUM(B9:M9)</f>
        <v>503.75</v>
      </c>
    </row>
    <row r="10" spans="1:14" ht="19.5" customHeight="1" thickBot="1" thickTop="1">
      <c r="A10" s="59" t="s">
        <v>49</v>
      </c>
      <c r="B10" s="51">
        <v>35.49</v>
      </c>
      <c r="C10" s="52">
        <v>22.995</v>
      </c>
      <c r="D10" s="52">
        <v>53.695</v>
      </c>
      <c r="E10" s="52">
        <v>36.94</v>
      </c>
      <c r="F10" s="52">
        <v>54.33</v>
      </c>
      <c r="G10" s="53">
        <v>45.975</v>
      </c>
      <c r="H10" s="52">
        <v>22.78</v>
      </c>
      <c r="I10" s="52">
        <v>24.605</v>
      </c>
      <c r="J10" s="52">
        <v>53.885</v>
      </c>
      <c r="K10" s="52">
        <v>55.415</v>
      </c>
      <c r="L10" s="52">
        <v>53.25</v>
      </c>
      <c r="M10" s="52">
        <v>56.265</v>
      </c>
      <c r="N10" s="82">
        <f t="shared" si="1"/>
        <v>515.625</v>
      </c>
    </row>
    <row r="11" spans="1:15" ht="21" thickBot="1" thickTop="1">
      <c r="A11" s="59" t="s">
        <v>50</v>
      </c>
      <c r="B11" s="52">
        <v>25.805</v>
      </c>
      <c r="C11" s="52">
        <v>31.175</v>
      </c>
      <c r="D11" s="52">
        <v>53.39</v>
      </c>
      <c r="E11" s="52">
        <v>39.485</v>
      </c>
      <c r="F11" s="52">
        <v>52.93</v>
      </c>
      <c r="G11" s="54">
        <v>43.395</v>
      </c>
      <c r="H11" s="55">
        <v>19.945</v>
      </c>
      <c r="I11" s="55">
        <v>18.7</v>
      </c>
      <c r="J11" s="52">
        <v>52.52</v>
      </c>
      <c r="K11" s="54">
        <v>68.83</v>
      </c>
      <c r="L11" s="55">
        <v>57.695</v>
      </c>
      <c r="M11" s="55">
        <v>51.44</v>
      </c>
      <c r="N11" s="82">
        <f t="shared" si="1"/>
        <v>515.31</v>
      </c>
      <c r="O11" s="56"/>
    </row>
    <row r="12" spans="1:14" ht="21" thickBot="1" thickTop="1">
      <c r="A12" s="59" t="s">
        <v>51</v>
      </c>
      <c r="B12" s="52">
        <v>36.145</v>
      </c>
      <c r="C12" s="52">
        <v>24.455</v>
      </c>
      <c r="D12" s="52">
        <v>53.165</v>
      </c>
      <c r="E12" s="52">
        <v>43.545</v>
      </c>
      <c r="F12" s="52">
        <v>58.35</v>
      </c>
      <c r="G12" s="54">
        <v>50.425</v>
      </c>
      <c r="H12" s="55">
        <v>30.305</v>
      </c>
      <c r="I12" s="55">
        <v>22.77</v>
      </c>
      <c r="J12" s="52">
        <v>40.81</v>
      </c>
      <c r="K12" s="54">
        <v>58.665</v>
      </c>
      <c r="L12" s="55">
        <v>57.515</v>
      </c>
      <c r="M12" s="55">
        <v>58.54</v>
      </c>
      <c r="N12" s="82">
        <f t="shared" si="1"/>
        <v>534.6899999999999</v>
      </c>
    </row>
    <row r="13" spans="1:14" ht="21" thickBot="1" thickTop="1">
      <c r="A13" s="59" t="s">
        <v>52</v>
      </c>
      <c r="B13" s="53">
        <v>43.61</v>
      </c>
      <c r="C13" s="52">
        <v>28</v>
      </c>
      <c r="D13" s="52">
        <v>53.365</v>
      </c>
      <c r="E13" s="52">
        <v>47.795</v>
      </c>
      <c r="F13" s="52">
        <v>55.1</v>
      </c>
      <c r="G13" s="54">
        <v>52.01</v>
      </c>
      <c r="H13" s="55">
        <v>21.935</v>
      </c>
      <c r="I13" s="55">
        <v>26.51</v>
      </c>
      <c r="J13" s="52">
        <v>47.285</v>
      </c>
      <c r="K13" s="54">
        <v>52.83</v>
      </c>
      <c r="L13" s="55">
        <v>43.47</v>
      </c>
      <c r="M13" s="55">
        <v>54.29</v>
      </c>
      <c r="N13" s="82">
        <f t="shared" si="1"/>
        <v>526.1999999999999</v>
      </c>
    </row>
    <row r="14" spans="1:14" ht="21" thickBot="1" thickTop="1">
      <c r="A14" s="61" t="s">
        <v>43</v>
      </c>
      <c r="B14" s="53">
        <v>38.93</v>
      </c>
      <c r="C14" s="52">
        <v>19.105</v>
      </c>
      <c r="D14" s="52">
        <v>51.455</v>
      </c>
      <c r="E14" s="52">
        <v>47.86</v>
      </c>
      <c r="F14" s="52">
        <v>55.565</v>
      </c>
      <c r="G14" s="54">
        <v>57.93</v>
      </c>
      <c r="H14" s="55">
        <v>33.075</v>
      </c>
      <c r="I14" s="55">
        <v>33.065</v>
      </c>
      <c r="J14" s="52">
        <v>50.795</v>
      </c>
      <c r="K14" s="54">
        <v>63.475</v>
      </c>
      <c r="L14" s="55">
        <v>53.495</v>
      </c>
      <c r="M14" s="55">
        <v>59.445</v>
      </c>
      <c r="N14" s="82">
        <f t="shared" si="1"/>
        <v>564.195</v>
      </c>
    </row>
    <row r="15" spans="1:14" ht="21" thickBot="1" thickTop="1">
      <c r="A15" s="61" t="s">
        <v>54</v>
      </c>
      <c r="B15" s="53">
        <v>37.67</v>
      </c>
      <c r="C15" s="52">
        <v>32.9</v>
      </c>
      <c r="D15" s="52">
        <v>59.43</v>
      </c>
      <c r="E15" s="52">
        <v>47.1</v>
      </c>
      <c r="F15" s="52">
        <v>50.285</v>
      </c>
      <c r="G15" s="54">
        <v>44.44</v>
      </c>
      <c r="H15" s="55">
        <v>24.555</v>
      </c>
      <c r="I15" s="55">
        <v>26.995</v>
      </c>
      <c r="J15" s="52">
        <v>45.795</v>
      </c>
      <c r="K15" s="54">
        <v>55.785</v>
      </c>
      <c r="L15" s="55">
        <v>53.235</v>
      </c>
      <c r="M15" s="55">
        <v>52.93</v>
      </c>
      <c r="N15" s="82">
        <f t="shared" si="1"/>
        <v>531.12</v>
      </c>
    </row>
    <row r="16" spans="1:14" ht="21" thickBot="1" thickTop="1">
      <c r="A16" s="61" t="s">
        <v>58</v>
      </c>
      <c r="B16" s="53">
        <v>32.79</v>
      </c>
      <c r="C16" s="52">
        <v>31.712</v>
      </c>
      <c r="D16" s="52">
        <v>55.205</v>
      </c>
      <c r="E16" s="52">
        <v>41.01</v>
      </c>
      <c r="F16" s="52">
        <v>49.23</v>
      </c>
      <c r="G16" s="54">
        <v>53.77</v>
      </c>
      <c r="H16" s="55">
        <v>25.45</v>
      </c>
      <c r="I16" s="55">
        <v>30.1</v>
      </c>
      <c r="J16" s="52">
        <v>46.975</v>
      </c>
      <c r="K16" s="54">
        <v>53.93</v>
      </c>
      <c r="L16" s="55">
        <v>56.225</v>
      </c>
      <c r="M16" s="55">
        <v>60.13</v>
      </c>
      <c r="N16" s="82">
        <f>SUM(B16:M16)</f>
        <v>536.527</v>
      </c>
    </row>
    <row r="17" spans="1:14" ht="21" thickBot="1" thickTop="1">
      <c r="A17" s="61" t="s">
        <v>59</v>
      </c>
      <c r="B17" s="53">
        <v>45.615</v>
      </c>
      <c r="C17" s="52">
        <v>18.325</v>
      </c>
      <c r="D17" s="52">
        <v>51.085</v>
      </c>
      <c r="E17" s="52">
        <v>38.97</v>
      </c>
      <c r="F17" s="52">
        <v>47.69</v>
      </c>
      <c r="G17" s="54">
        <v>47.365</v>
      </c>
      <c r="H17" s="55">
        <v>25.3</v>
      </c>
      <c r="I17" s="55">
        <v>33.05</v>
      </c>
      <c r="J17" s="52">
        <v>55.845</v>
      </c>
      <c r="K17" s="54">
        <v>61.61</v>
      </c>
      <c r="L17" s="55">
        <v>53.76</v>
      </c>
      <c r="M17" s="55">
        <v>58.86</v>
      </c>
      <c r="N17" s="82">
        <f>SUM(B17:M17)</f>
        <v>537.475</v>
      </c>
    </row>
    <row r="18" spans="1:14" ht="21" thickBot="1" thickTop="1">
      <c r="A18" s="61" t="s">
        <v>60</v>
      </c>
      <c r="B18" s="53">
        <v>47.695</v>
      </c>
      <c r="C18" s="53">
        <v>31.315</v>
      </c>
      <c r="D18" s="53">
        <v>60.39</v>
      </c>
      <c r="E18" s="53">
        <v>55.995</v>
      </c>
      <c r="F18" s="53">
        <v>68.92</v>
      </c>
      <c r="G18" s="53">
        <v>58.625</v>
      </c>
      <c r="H18" s="53">
        <v>34.58</v>
      </c>
      <c r="I18" s="53">
        <v>31.645</v>
      </c>
      <c r="J18" s="53">
        <v>51.495</v>
      </c>
      <c r="K18" s="53">
        <v>61.72</v>
      </c>
      <c r="L18" s="53">
        <v>52.49</v>
      </c>
      <c r="M18" s="53">
        <v>54</v>
      </c>
      <c r="N18" s="82">
        <f>SUM(B18:M18)</f>
        <v>608.87</v>
      </c>
    </row>
    <row r="19" spans="1:14" ht="21" thickBot="1" thickTop="1">
      <c r="A19" s="61" t="s">
        <v>61</v>
      </c>
      <c r="B19" s="53">
        <v>28.615</v>
      </c>
      <c r="C19" s="53">
        <v>16.98</v>
      </c>
      <c r="D19" s="53">
        <v>49.455</v>
      </c>
      <c r="E19" s="53">
        <v>42.195</v>
      </c>
      <c r="F19" s="53">
        <v>49.235</v>
      </c>
      <c r="G19" s="53">
        <v>53.645</v>
      </c>
      <c r="H19" s="53">
        <v>31.02</v>
      </c>
      <c r="I19" s="53">
        <v>30.6</v>
      </c>
      <c r="J19" s="53">
        <v>47.865</v>
      </c>
      <c r="K19" s="53">
        <v>57.285</v>
      </c>
      <c r="L19" s="53">
        <v>51.7</v>
      </c>
      <c r="M19" s="53">
        <v>59.66</v>
      </c>
      <c r="N19" s="82">
        <f>SUM(B19:M19)</f>
        <v>518.2550000000001</v>
      </c>
    </row>
    <row r="20" spans="1:14" ht="21" thickBot="1" thickTop="1">
      <c r="A20" s="61" t="s">
        <v>62</v>
      </c>
      <c r="B20" s="53">
        <v>43.15</v>
      </c>
      <c r="C20" s="53">
        <v>22.865</v>
      </c>
      <c r="D20" s="53">
        <v>51.755</v>
      </c>
      <c r="E20" s="53">
        <v>46.68</v>
      </c>
      <c r="F20" s="53">
        <v>44.85</v>
      </c>
      <c r="G20" s="53">
        <v>33.28</v>
      </c>
      <c r="H20" s="53">
        <v>24.58</v>
      </c>
      <c r="I20" s="53">
        <v>25.415</v>
      </c>
      <c r="J20" s="53">
        <v>33.635</v>
      </c>
      <c r="K20" s="53">
        <v>50.13</v>
      </c>
      <c r="L20" s="53">
        <v>47.62</v>
      </c>
      <c r="M20" s="53">
        <v>49.225</v>
      </c>
      <c r="N20" s="82">
        <f>SUM(B20:M20)</f>
        <v>473.18500000000006</v>
      </c>
    </row>
    <row r="21" spans="1:14" ht="21" thickBot="1" thickTop="1">
      <c r="A21" s="61" t="s">
        <v>64</v>
      </c>
      <c r="B21" s="53">
        <v>38.135</v>
      </c>
      <c r="C21" s="53">
        <v>24.695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/>
      <c r="J21" s="53"/>
      <c r="K21" s="53"/>
      <c r="L21" s="53"/>
      <c r="M21" s="53"/>
      <c r="N21" s="82"/>
    </row>
    <row r="22" ht="17.25" thickTop="1"/>
  </sheetData>
  <sheetProtection/>
  <mergeCells count="3">
    <mergeCell ref="I7:N7"/>
    <mergeCell ref="B8:I8"/>
    <mergeCell ref="M2:N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F23" sqref="F23"/>
    </sheetView>
  </sheetViews>
  <sheetFormatPr defaultColWidth="9.00390625" defaultRowHeight="16.5"/>
  <cols>
    <col min="1" max="1" width="10.50390625" style="6" bestFit="1" customWidth="1"/>
    <col min="2" max="16384" width="9.00390625" style="6" customWidth="1"/>
  </cols>
  <sheetData>
    <row r="1" spans="1:14" ht="27.75">
      <c r="A1" s="1"/>
      <c r="B1" s="2"/>
      <c r="C1" s="4" t="s">
        <v>13</v>
      </c>
      <c r="D1" s="2"/>
      <c r="E1" s="2"/>
      <c r="F1" s="2"/>
      <c r="G1" s="5" t="s">
        <v>17</v>
      </c>
      <c r="H1" s="2"/>
      <c r="I1" s="2"/>
      <c r="J1" s="2"/>
      <c r="K1" s="2"/>
      <c r="L1" s="2"/>
      <c r="M1" s="2"/>
      <c r="N1" s="2"/>
    </row>
    <row r="2" spans="1:14" ht="28.5" thickBot="1">
      <c r="A2" s="2"/>
      <c r="B2" s="2"/>
      <c r="C2" s="2"/>
      <c r="D2" s="2"/>
      <c r="E2" s="2"/>
      <c r="F2" s="2"/>
      <c r="G2" s="7"/>
      <c r="H2" s="2"/>
      <c r="I2" s="2"/>
      <c r="J2" s="2"/>
      <c r="K2" s="2"/>
      <c r="L2" s="2"/>
      <c r="M2" s="4" t="s">
        <v>20</v>
      </c>
      <c r="N2" s="2"/>
    </row>
    <row r="3" spans="1:14" s="11" customFormat="1" ht="21" thickBot="1" thickTop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10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79" t="s">
        <v>15</v>
      </c>
    </row>
    <row r="4" spans="1:14" s="11" customFormat="1" ht="21" hidden="1" thickBot="1" thickTop="1">
      <c r="A4" s="12" t="s">
        <v>18</v>
      </c>
      <c r="B4" s="13"/>
      <c r="C4" s="13"/>
      <c r="D4" s="13"/>
      <c r="E4" s="13"/>
      <c r="F4" s="13"/>
      <c r="G4" s="14"/>
      <c r="H4" s="13"/>
      <c r="I4" s="15">
        <f>576/1000</f>
        <v>0.576</v>
      </c>
      <c r="J4" s="16">
        <f>1230/1000</f>
        <v>1.23</v>
      </c>
      <c r="K4" s="15">
        <f>1337/1000</f>
        <v>1.337</v>
      </c>
      <c r="L4" s="17">
        <v>1.073</v>
      </c>
      <c r="M4" s="18">
        <v>0.999</v>
      </c>
      <c r="N4" s="80">
        <f>SUM(I4:M4)</f>
        <v>5.214999999999999</v>
      </c>
    </row>
    <row r="5" spans="1:14" s="11" customFormat="1" ht="21" hidden="1" thickBot="1" thickTop="1">
      <c r="A5" s="19" t="s">
        <v>38</v>
      </c>
      <c r="B5" s="17">
        <f>823/1000</f>
        <v>0.823</v>
      </c>
      <c r="C5" s="17">
        <v>0.266</v>
      </c>
      <c r="D5" s="17">
        <v>1.076</v>
      </c>
      <c r="E5" s="17">
        <v>0.865</v>
      </c>
      <c r="F5" s="17">
        <v>1.153</v>
      </c>
      <c r="G5" s="20">
        <v>1.159</v>
      </c>
      <c r="H5" s="17">
        <v>0.89</v>
      </c>
      <c r="I5" s="21">
        <v>0.791</v>
      </c>
      <c r="J5" s="21">
        <v>0.95</v>
      </c>
      <c r="K5" s="17">
        <v>1.083</v>
      </c>
      <c r="L5" s="17">
        <v>1.098</v>
      </c>
      <c r="M5" s="22">
        <v>1.059</v>
      </c>
      <c r="N5" s="80">
        <f aca="true" t="shared" si="0" ref="N5:N14">SUM(B5:M5)</f>
        <v>11.213</v>
      </c>
    </row>
    <row r="6" spans="1:14" s="11" customFormat="1" ht="21" hidden="1" thickBot="1" thickTop="1">
      <c r="A6" s="23" t="s">
        <v>39</v>
      </c>
      <c r="B6" s="17">
        <v>1.294</v>
      </c>
      <c r="C6" s="17">
        <v>0.668</v>
      </c>
      <c r="D6" s="17">
        <v>1.416</v>
      </c>
      <c r="E6" s="17">
        <v>1.351</v>
      </c>
      <c r="F6" s="17">
        <v>1.441</v>
      </c>
      <c r="G6" s="20">
        <v>1.843</v>
      </c>
      <c r="H6" s="20">
        <v>0.844</v>
      </c>
      <c r="I6" s="20">
        <v>0.636</v>
      </c>
      <c r="J6" s="20">
        <v>1.965</v>
      </c>
      <c r="K6" s="20">
        <v>1.772</v>
      </c>
      <c r="L6" s="20">
        <v>1.791</v>
      </c>
      <c r="M6" s="22">
        <v>1.531</v>
      </c>
      <c r="N6" s="80">
        <f t="shared" si="0"/>
        <v>16.552</v>
      </c>
    </row>
    <row r="7" spans="1:14" s="11" customFormat="1" ht="21" hidden="1" thickBot="1" thickTop="1">
      <c r="A7" s="23" t="s">
        <v>40</v>
      </c>
      <c r="B7" s="17">
        <v>0.709</v>
      </c>
      <c r="C7" s="17">
        <v>0.615</v>
      </c>
      <c r="D7" s="17">
        <v>1.59</v>
      </c>
      <c r="E7" s="17">
        <v>1.834</v>
      </c>
      <c r="F7" s="17">
        <v>1.901</v>
      </c>
      <c r="G7" s="20">
        <v>2.675</v>
      </c>
      <c r="H7" s="20">
        <v>1.331</v>
      </c>
      <c r="I7" s="20">
        <v>0.934</v>
      </c>
      <c r="J7" s="20">
        <v>2.119</v>
      </c>
      <c r="K7" s="20">
        <v>2.801</v>
      </c>
      <c r="L7" s="20">
        <v>2.512</v>
      </c>
      <c r="M7" s="22">
        <v>2.726</v>
      </c>
      <c r="N7" s="81">
        <f t="shared" si="0"/>
        <v>21.746999999999996</v>
      </c>
    </row>
    <row r="8" spans="1:14" s="11" customFormat="1" ht="21" hidden="1" thickBot="1" thickTop="1">
      <c r="A8" s="86" t="s">
        <v>41</v>
      </c>
      <c r="B8" s="24">
        <v>1.575</v>
      </c>
      <c r="C8" s="24">
        <v>0.492</v>
      </c>
      <c r="D8" s="24">
        <v>1.737</v>
      </c>
      <c r="E8" s="24">
        <v>1.392</v>
      </c>
      <c r="F8" s="24">
        <v>1.834</v>
      </c>
      <c r="G8" s="25">
        <v>3.077</v>
      </c>
      <c r="H8" s="25">
        <v>0.931</v>
      </c>
      <c r="I8" s="25">
        <v>0.75</v>
      </c>
      <c r="J8" s="25">
        <v>1.536</v>
      </c>
      <c r="K8" s="25">
        <v>2.137</v>
      </c>
      <c r="L8" s="25">
        <v>2.543</v>
      </c>
      <c r="M8" s="24">
        <v>2.623</v>
      </c>
      <c r="N8" s="80">
        <f t="shared" si="0"/>
        <v>20.627000000000002</v>
      </c>
    </row>
    <row r="9" spans="1:14" s="11" customFormat="1" ht="21" thickBot="1" thickTop="1">
      <c r="A9" s="87" t="s">
        <v>42</v>
      </c>
      <c r="B9" s="26">
        <v>2.121</v>
      </c>
      <c r="C9" s="24">
        <v>0.822</v>
      </c>
      <c r="D9" s="24">
        <v>1.849</v>
      </c>
      <c r="E9" s="24">
        <v>1.376</v>
      </c>
      <c r="F9" s="24">
        <v>1.673</v>
      </c>
      <c r="G9" s="24">
        <v>2.839</v>
      </c>
      <c r="H9" s="24">
        <v>0.492</v>
      </c>
      <c r="I9" s="24">
        <v>0.589</v>
      </c>
      <c r="J9" s="24">
        <v>1.509</v>
      </c>
      <c r="K9" s="24">
        <v>1.667</v>
      </c>
      <c r="L9" s="24">
        <v>2.161</v>
      </c>
      <c r="M9" s="24">
        <v>2.244</v>
      </c>
      <c r="N9" s="85">
        <f t="shared" si="0"/>
        <v>19.342000000000002</v>
      </c>
    </row>
    <row r="10" spans="1:14" s="11" customFormat="1" ht="21.75" customHeight="1" thickBot="1" thickTop="1">
      <c r="A10" s="88" t="s">
        <v>33</v>
      </c>
      <c r="B10" s="24">
        <v>1.376</v>
      </c>
      <c r="C10" s="24">
        <v>0.815</v>
      </c>
      <c r="D10" s="24">
        <v>1.736</v>
      </c>
      <c r="E10" s="24">
        <v>1.337</v>
      </c>
      <c r="F10" s="24">
        <v>1.858</v>
      </c>
      <c r="G10" s="24">
        <v>2.13</v>
      </c>
      <c r="H10" s="24">
        <v>0.336</v>
      </c>
      <c r="I10" s="24">
        <v>0.471</v>
      </c>
      <c r="J10" s="24">
        <v>1.947</v>
      </c>
      <c r="K10" s="24">
        <v>2.261</v>
      </c>
      <c r="L10" s="24">
        <v>2.128</v>
      </c>
      <c r="M10" s="24">
        <v>2.023</v>
      </c>
      <c r="N10" s="85">
        <f t="shared" si="0"/>
        <v>18.418</v>
      </c>
    </row>
    <row r="11" spans="1:14" ht="21" thickBot="1" thickTop="1">
      <c r="A11" s="88" t="s">
        <v>34</v>
      </c>
      <c r="B11" s="24">
        <v>1.694</v>
      </c>
      <c r="C11" s="24">
        <v>0.756</v>
      </c>
      <c r="D11" s="24">
        <v>1.887</v>
      </c>
      <c r="E11" s="24">
        <v>1.432</v>
      </c>
      <c r="F11" s="24">
        <v>1.969</v>
      </c>
      <c r="G11" s="24">
        <v>2.516</v>
      </c>
      <c r="H11" s="24">
        <v>0.382</v>
      </c>
      <c r="I11" s="24">
        <v>0.337</v>
      </c>
      <c r="J11" s="24">
        <v>1.427</v>
      </c>
      <c r="K11" s="24">
        <v>2.172</v>
      </c>
      <c r="L11" s="24">
        <v>2.323</v>
      </c>
      <c r="M11" s="24">
        <v>2.234</v>
      </c>
      <c r="N11" s="85">
        <f t="shared" si="0"/>
        <v>19.128999999999998</v>
      </c>
    </row>
    <row r="12" spans="1:14" ht="21" thickBot="1" thickTop="1">
      <c r="A12" s="88" t="s">
        <v>35</v>
      </c>
      <c r="B12" s="24">
        <v>1.875</v>
      </c>
      <c r="C12" s="24">
        <v>0.776</v>
      </c>
      <c r="D12" s="24">
        <v>2.081</v>
      </c>
      <c r="E12" s="24">
        <v>1.917</v>
      </c>
      <c r="F12" s="24">
        <v>2.533</v>
      </c>
      <c r="G12" s="24">
        <v>2.673</v>
      </c>
      <c r="H12" s="24">
        <v>0.385</v>
      </c>
      <c r="I12" s="24">
        <v>0.551</v>
      </c>
      <c r="J12" s="24">
        <v>1.479</v>
      </c>
      <c r="K12" s="24">
        <v>2.206</v>
      </c>
      <c r="L12" s="24">
        <v>2.258</v>
      </c>
      <c r="M12" s="24">
        <v>2.287</v>
      </c>
      <c r="N12" s="85">
        <f t="shared" si="0"/>
        <v>21.020999999999997</v>
      </c>
    </row>
    <row r="13" spans="1:14" ht="21" thickBot="1" thickTop="1">
      <c r="A13" s="88" t="s">
        <v>36</v>
      </c>
      <c r="B13" s="24">
        <v>1.886</v>
      </c>
      <c r="C13" s="24">
        <v>0.325</v>
      </c>
      <c r="D13" s="24">
        <v>0.203</v>
      </c>
      <c r="E13" s="24">
        <v>1.871</v>
      </c>
      <c r="F13" s="24">
        <v>2.47</v>
      </c>
      <c r="G13" s="24">
        <v>2.615</v>
      </c>
      <c r="H13" s="24">
        <v>0.59</v>
      </c>
      <c r="I13" s="24">
        <v>0.699</v>
      </c>
      <c r="J13" s="24">
        <v>1.748</v>
      </c>
      <c r="K13" s="24">
        <v>2.706</v>
      </c>
      <c r="L13" s="24"/>
      <c r="M13" s="24">
        <v>2.458</v>
      </c>
      <c r="N13" s="85">
        <f t="shared" si="0"/>
        <v>17.570999999999998</v>
      </c>
    </row>
    <row r="14" spans="1:14" ht="21" thickBot="1" thickTop="1">
      <c r="A14" s="89" t="s">
        <v>53</v>
      </c>
      <c r="B14" s="84">
        <v>2.07</v>
      </c>
      <c r="C14" s="84">
        <v>0.924</v>
      </c>
      <c r="D14" s="84">
        <v>2.294</v>
      </c>
      <c r="E14" s="84">
        <v>1.919</v>
      </c>
      <c r="F14" s="84"/>
      <c r="G14" s="84">
        <v>2.181</v>
      </c>
      <c r="H14" s="84">
        <v>0.637</v>
      </c>
      <c r="I14" s="84">
        <v>0.631</v>
      </c>
      <c r="J14" s="84">
        <v>2.148</v>
      </c>
      <c r="K14" s="84">
        <v>2.805</v>
      </c>
      <c r="L14" s="84">
        <v>2.443</v>
      </c>
      <c r="M14" s="84">
        <v>2.554</v>
      </c>
      <c r="N14" s="85">
        <f t="shared" si="0"/>
        <v>20.606</v>
      </c>
    </row>
    <row r="15" spans="1:14" ht="21" thickBot="1" thickTop="1">
      <c r="A15" s="89" t="s">
        <v>55</v>
      </c>
      <c r="B15" s="84">
        <v>2.327</v>
      </c>
      <c r="C15" s="84">
        <v>1.023</v>
      </c>
      <c r="D15" s="84">
        <v>2.272</v>
      </c>
      <c r="E15" s="84">
        <v>1.976</v>
      </c>
      <c r="F15" s="84">
        <v>2.509</v>
      </c>
      <c r="G15" s="84"/>
      <c r="H15" s="84">
        <v>0.633</v>
      </c>
      <c r="I15" s="84">
        <v>0.674</v>
      </c>
      <c r="J15" s="84">
        <v>2.485</v>
      </c>
      <c r="K15" s="84">
        <v>2.511</v>
      </c>
      <c r="L15" s="84">
        <v>2.374</v>
      </c>
      <c r="M15" s="84"/>
      <c r="N15" s="85">
        <f>SUM(B15:M15)</f>
        <v>18.783999999999995</v>
      </c>
    </row>
    <row r="16" spans="1:14" ht="21" thickBot="1" thickTop="1">
      <c r="A16" s="89" t="s">
        <v>57</v>
      </c>
      <c r="B16" s="84">
        <v>2403</v>
      </c>
      <c r="C16" s="84">
        <v>548</v>
      </c>
      <c r="D16" s="84">
        <v>2334</v>
      </c>
      <c r="E16" s="84">
        <v>2471</v>
      </c>
      <c r="F16" s="84">
        <v>2301</v>
      </c>
      <c r="G16" s="84">
        <v>2584</v>
      </c>
      <c r="H16" s="84">
        <v>1456</v>
      </c>
      <c r="I16" s="84">
        <v>895</v>
      </c>
      <c r="J16" s="84">
        <v>1956</v>
      </c>
      <c r="K16" s="84">
        <v>1352</v>
      </c>
      <c r="L16" s="84">
        <v>2061</v>
      </c>
      <c r="M16" s="84">
        <v>1805</v>
      </c>
      <c r="N16" s="85">
        <f>SUM(B16:M16)</f>
        <v>22166</v>
      </c>
    </row>
    <row r="17" spans="1:14" ht="21" thickBot="1" thickTop="1">
      <c r="A17" s="89" t="s">
        <v>60</v>
      </c>
      <c r="B17" s="84">
        <v>1283</v>
      </c>
      <c r="C17" s="84">
        <v>950</v>
      </c>
      <c r="D17" s="84">
        <v>1780</v>
      </c>
      <c r="E17" s="84">
        <v>1690</v>
      </c>
      <c r="F17" s="84">
        <v>1732</v>
      </c>
      <c r="G17" s="84">
        <v>2362</v>
      </c>
      <c r="H17" s="84">
        <v>995</v>
      </c>
      <c r="I17" s="84">
        <v>706</v>
      </c>
      <c r="J17" s="84">
        <v>1347</v>
      </c>
      <c r="K17" s="84">
        <v>1253</v>
      </c>
      <c r="L17" s="84">
        <v>1078</v>
      </c>
      <c r="M17" s="84">
        <v>805</v>
      </c>
      <c r="N17" s="85">
        <f>SUM(B17:M17)</f>
        <v>15981</v>
      </c>
    </row>
    <row r="18" spans="1:14" ht="21" thickBot="1" thickTop="1">
      <c r="A18" s="89" t="s">
        <v>61</v>
      </c>
      <c r="B18" s="84">
        <v>388</v>
      </c>
      <c r="C18" s="84">
        <v>161.2</v>
      </c>
      <c r="D18" s="84">
        <v>1105</v>
      </c>
      <c r="E18" s="84">
        <v>1395</v>
      </c>
      <c r="F18" s="84">
        <v>969</v>
      </c>
      <c r="G18" s="84">
        <v>977</v>
      </c>
      <c r="H18" s="84">
        <v>498</v>
      </c>
      <c r="I18" s="84">
        <v>359</v>
      </c>
      <c r="J18" s="84">
        <v>891</v>
      </c>
      <c r="K18" s="84">
        <v>1089</v>
      </c>
      <c r="L18" s="84">
        <v>1250</v>
      </c>
      <c r="M18" s="84">
        <v>1505</v>
      </c>
      <c r="N18" s="85">
        <f>SUM(B18:M18)</f>
        <v>10587.2</v>
      </c>
    </row>
    <row r="19" spans="1:14" ht="21" thickBot="1" thickTop="1">
      <c r="A19" s="89" t="s">
        <v>62</v>
      </c>
      <c r="B19" s="84">
        <v>1085</v>
      </c>
      <c r="C19" s="84">
        <v>514</v>
      </c>
      <c r="D19" s="84">
        <v>1206</v>
      </c>
      <c r="E19" s="84">
        <v>988</v>
      </c>
      <c r="F19" s="84">
        <v>1131</v>
      </c>
      <c r="G19" s="84">
        <v>994</v>
      </c>
      <c r="H19" s="84">
        <v>642</v>
      </c>
      <c r="I19" s="84">
        <v>474</v>
      </c>
      <c r="J19" s="84">
        <v>520</v>
      </c>
      <c r="K19" s="84">
        <v>677</v>
      </c>
      <c r="L19" s="84">
        <v>821</v>
      </c>
      <c r="M19" s="84">
        <v>823</v>
      </c>
      <c r="N19" s="85">
        <f>SUM(B19:M19)</f>
        <v>9875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TKU</cp:lastModifiedBy>
  <cp:lastPrinted>2014-02-27T02:44:25Z</cp:lastPrinted>
  <dcterms:created xsi:type="dcterms:W3CDTF">2004-10-18T08:06:40Z</dcterms:created>
  <dcterms:modified xsi:type="dcterms:W3CDTF">2022-04-11T07:41:46Z</dcterms:modified>
  <cp:category/>
  <cp:version/>
  <cp:contentType/>
  <cp:contentStatus/>
</cp:coreProperties>
</file>